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 кл" sheetId="1" r:id="rId1"/>
    <sheet name="с одной 3 и 4" sheetId="2" r:id="rId2"/>
    <sheet name="% кач-ва" sheetId="3" r:id="rId3"/>
    <sheet name="итог" sheetId="4" r:id="rId4"/>
    <sheet name="неуспев" sheetId="5" r:id="rId5"/>
  </sheets>
  <definedNames>
    <definedName name="_xlnm._FilterDatabase" localSheetId="2" hidden="1">'% кач-ва'!$F$3:$F$28</definedName>
  </definedNames>
  <calcPr fullCalcOnLoad="1"/>
</workbook>
</file>

<file path=xl/sharedStrings.xml><?xml version="1.0" encoding="utf-8"?>
<sst xmlns="http://schemas.openxmlformats.org/spreadsheetml/2006/main" count="903" uniqueCount="275">
  <si>
    <t>ОУ</t>
  </si>
  <si>
    <t>%</t>
  </si>
  <si>
    <t>Ангарская</t>
  </si>
  <si>
    <t>Артюгинская</t>
  </si>
  <si>
    <t>Белякинская</t>
  </si>
  <si>
    <t>Гремучинская</t>
  </si>
  <si>
    <t>Говорковская</t>
  </si>
  <si>
    <t>Красногорьевская</t>
  </si>
  <si>
    <t>Манзенская</t>
  </si>
  <si>
    <t>Невонская</t>
  </si>
  <si>
    <t>Новохайская</t>
  </si>
  <si>
    <t>Осиновская</t>
  </si>
  <si>
    <t>Нижнетерянская</t>
  </si>
  <si>
    <t>Октябрьская</t>
  </si>
  <si>
    <t>Пинчугская</t>
  </si>
  <si>
    <t>Такучетская</t>
  </si>
  <si>
    <t>Чуноярская</t>
  </si>
  <si>
    <t>Шиверская</t>
  </si>
  <si>
    <t>Хребтовская</t>
  </si>
  <si>
    <t>№п/п</t>
  </si>
  <si>
    <t>всего</t>
  </si>
  <si>
    <t>отл1</t>
  </si>
  <si>
    <t>отл2</t>
  </si>
  <si>
    <t>уд1</t>
  </si>
  <si>
    <t>уд2</t>
  </si>
  <si>
    <t>одна4</t>
  </si>
  <si>
    <t>одна 3</t>
  </si>
  <si>
    <t>неуспев1</t>
  </si>
  <si>
    <t>БСОШ № 1</t>
  </si>
  <si>
    <t>БСОШ № 2</t>
  </si>
  <si>
    <t>БСОШ № 3</t>
  </si>
  <si>
    <t>БСОШ № 4</t>
  </si>
  <si>
    <t>Кежекская</t>
  </si>
  <si>
    <t>Таежнинская №7</t>
  </si>
  <si>
    <t>Таежнинская № 20</t>
  </si>
  <si>
    <t>аттестов.</t>
  </si>
  <si>
    <t>отличники</t>
  </si>
  <si>
    <t xml:space="preserve">    %</t>
  </si>
  <si>
    <t>ударник</t>
  </si>
  <si>
    <t>неуспев</t>
  </si>
  <si>
    <t>итого</t>
  </si>
  <si>
    <t>БСОШ №2</t>
  </si>
  <si>
    <t>кач-во%</t>
  </si>
  <si>
    <t>отл3</t>
  </si>
  <si>
    <t>уд3</t>
  </si>
  <si>
    <t>неус</t>
  </si>
  <si>
    <t>отл</t>
  </si>
  <si>
    <t>% неус</t>
  </si>
  <si>
    <t>итоги года</t>
  </si>
  <si>
    <t>1 ступень</t>
  </si>
  <si>
    <t>5=9</t>
  </si>
  <si>
    <t>10=11</t>
  </si>
  <si>
    <t>1=11</t>
  </si>
  <si>
    <t>аттест</t>
  </si>
  <si>
    <t>неус2</t>
  </si>
  <si>
    <t>% неу</t>
  </si>
  <si>
    <t>неус3</t>
  </si>
  <si>
    <t>отл4</t>
  </si>
  <si>
    <t>уд4</t>
  </si>
  <si>
    <t>неусп4</t>
  </si>
  <si>
    <t>1=4</t>
  </si>
  <si>
    <t>отл5</t>
  </si>
  <si>
    <t>уд5</t>
  </si>
  <si>
    <t>отл6</t>
  </si>
  <si>
    <t>уд6</t>
  </si>
  <si>
    <t>неус6</t>
  </si>
  <si>
    <t>отл7</t>
  </si>
  <si>
    <t>уд7</t>
  </si>
  <si>
    <t>отл8</t>
  </si>
  <si>
    <t>уд8</t>
  </si>
  <si>
    <t>отл9</t>
  </si>
  <si>
    <t>уд9</t>
  </si>
  <si>
    <t>неусп9</t>
  </si>
  <si>
    <t>уд10</t>
  </si>
  <si>
    <t>уд11</t>
  </si>
  <si>
    <t>7 коррек</t>
  </si>
  <si>
    <t>2012-2013</t>
  </si>
  <si>
    <t>одн3</t>
  </si>
  <si>
    <t>одн4</t>
  </si>
  <si>
    <t>ТСОШ №7</t>
  </si>
  <si>
    <t>ТСОШ№ 20</t>
  </si>
  <si>
    <t>ТСОШ № 20</t>
  </si>
  <si>
    <t>1-8кл</t>
  </si>
  <si>
    <t>3 ПМ</t>
  </si>
  <si>
    <t>Таежнинская №20</t>
  </si>
  <si>
    <t>4ПМ</t>
  </si>
  <si>
    <t>1ПМ</t>
  </si>
  <si>
    <t>БОСОШ</t>
  </si>
  <si>
    <t>2014-2015</t>
  </si>
  <si>
    <t>одна "3"</t>
  </si>
  <si>
    <t>одна "4"</t>
  </si>
  <si>
    <t>1-мат</t>
  </si>
  <si>
    <t>1-хим</t>
  </si>
  <si>
    <t>колво аттес</t>
  </si>
  <si>
    <t>2-рус</t>
  </si>
  <si>
    <t>русский язык</t>
  </si>
  <si>
    <t>математика</t>
  </si>
  <si>
    <t>ин яз</t>
  </si>
  <si>
    <t>окруж</t>
  </si>
  <si>
    <t>физра</t>
  </si>
  <si>
    <t>лит-ра</t>
  </si>
  <si>
    <t>природа</t>
  </si>
  <si>
    <t>география</t>
  </si>
  <si>
    <t>экономика</t>
  </si>
  <si>
    <t xml:space="preserve">история </t>
  </si>
  <si>
    <t>физика</t>
  </si>
  <si>
    <t>информатика</t>
  </si>
  <si>
    <t>химия</t>
  </si>
  <si>
    <t>итого:</t>
  </si>
  <si>
    <t>лит чтение/литра</t>
  </si>
  <si>
    <t>биология</t>
  </si>
  <si>
    <t>обществознание</t>
  </si>
  <si>
    <t>история</t>
  </si>
  <si>
    <t>природа и экол КК</t>
  </si>
  <si>
    <t>технология</t>
  </si>
  <si>
    <t>1 - 9кл.</t>
  </si>
  <si>
    <t>3 - 9 кл.</t>
  </si>
  <si>
    <t>4 - 9 кл.</t>
  </si>
  <si>
    <t>1 - 9 кл, 2- 11кл.</t>
  </si>
  <si>
    <t>Невонская кор</t>
  </si>
  <si>
    <t>2011/12</t>
  </si>
  <si>
    <t>2012/13</t>
  </si>
  <si>
    <t>2013/14</t>
  </si>
  <si>
    <t>район</t>
  </si>
  <si>
    <t>КАЧЕСТВО ОБУЧЕНИЯ</t>
  </si>
  <si>
    <t>2014/15</t>
  </si>
  <si>
    <t>1 - 9кл</t>
  </si>
  <si>
    <t>4  - 1кл., 1-9кл.</t>
  </si>
  <si>
    <t>3 - 9 кл , 1-9кл(повтор)</t>
  </si>
  <si>
    <t>1 - 11 кл., 1 - 9кл.(повтор)</t>
  </si>
  <si>
    <t>2015/16</t>
  </si>
  <si>
    <t>одна</t>
  </si>
  <si>
    <t>1ПМПК</t>
  </si>
  <si>
    <t>год 2015-2016</t>
  </si>
  <si>
    <t>Батков (рус,мат,окр)</t>
  </si>
  <si>
    <t>1-ист</t>
  </si>
  <si>
    <t>1-анг</t>
  </si>
  <si>
    <t>3-мат</t>
  </si>
  <si>
    <t>1-анг,</t>
  </si>
  <si>
    <t>3-мат,2-рус</t>
  </si>
  <si>
    <t>1-мат,1-рус</t>
  </si>
  <si>
    <t>болезнь</t>
  </si>
  <si>
    <t>ПМПК</t>
  </si>
  <si>
    <t>2-рус,1-мат</t>
  </si>
  <si>
    <t>1-геогр</t>
  </si>
  <si>
    <t>1-биол</t>
  </si>
  <si>
    <t>3-рус</t>
  </si>
  <si>
    <t>1-мат,1-окр</t>
  </si>
  <si>
    <t>1-мат,1-анг,1-рус</t>
  </si>
  <si>
    <t>1-физик</t>
  </si>
  <si>
    <t>1-ист,1-рус</t>
  </si>
  <si>
    <t xml:space="preserve">3ПМПК </t>
  </si>
  <si>
    <t>2-мат</t>
  </si>
  <si>
    <t>2-рус,1-биол</t>
  </si>
  <si>
    <t>все</t>
  </si>
  <si>
    <t>итог</t>
  </si>
  <si>
    <t>2-рус,1-анг</t>
  </si>
  <si>
    <t>1-рус</t>
  </si>
  <si>
    <t>1-рус,1-мат</t>
  </si>
  <si>
    <t>1-физра</t>
  </si>
  <si>
    <t>1-общ</t>
  </si>
  <si>
    <t xml:space="preserve">1-рус </t>
  </si>
  <si>
    <t>1-рус,1-анг</t>
  </si>
  <si>
    <t>4-биол</t>
  </si>
  <si>
    <t xml:space="preserve">2-мат </t>
  </si>
  <si>
    <t>1-рус,1-био</t>
  </si>
  <si>
    <t>1-лит,1-биол</t>
  </si>
  <si>
    <t>4-мат</t>
  </si>
  <si>
    <t xml:space="preserve">1-мат </t>
  </si>
  <si>
    <t>1-мат,1-литра</t>
  </si>
  <si>
    <t>1-хим,1-рус</t>
  </si>
  <si>
    <t>1боле,1ПМПК,1(9)-не доп,1(9)-две"2"</t>
  </si>
  <si>
    <t>7рус,1-физра</t>
  </si>
  <si>
    <t>6-рус</t>
  </si>
  <si>
    <t>2-рус,1-мат,3-англ</t>
  </si>
  <si>
    <t>1-рус,1-анг,1-культ края</t>
  </si>
  <si>
    <t>культура/история КК</t>
  </si>
  <si>
    <t>1-мат,1-анг,1-физра</t>
  </si>
  <si>
    <t xml:space="preserve">2-рус </t>
  </si>
  <si>
    <t>4-мат,1-физик</t>
  </si>
  <si>
    <t>1-мат,2-рус</t>
  </si>
  <si>
    <t>1-рус,2-мат</t>
  </si>
  <si>
    <t>2-мат,2-анг</t>
  </si>
  <si>
    <t xml:space="preserve">1-рус,1-мат </t>
  </si>
  <si>
    <t>1-физ</t>
  </si>
  <si>
    <t>2ПМПК</t>
  </si>
  <si>
    <t>1-окр</t>
  </si>
  <si>
    <t>1-окр,1-рус,1-анг</t>
  </si>
  <si>
    <t>2-рус,2-анг</t>
  </si>
  <si>
    <t>2-ИКТ</t>
  </si>
  <si>
    <t>1-мат,1-ИКТ</t>
  </si>
  <si>
    <t>4ПМПК,1(9)-не допущ</t>
  </si>
  <si>
    <t>4-мат,3-рус,2-англ</t>
  </si>
  <si>
    <t>2-англ</t>
  </si>
  <si>
    <t>1-рус,4-мат</t>
  </si>
  <si>
    <t>2-мат,2-рус</t>
  </si>
  <si>
    <t>2-мат,1-рус,1-геог</t>
  </si>
  <si>
    <t>1ПМПК,1(9)мат</t>
  </si>
  <si>
    <t>1-иняз</t>
  </si>
  <si>
    <t>3ПМПК</t>
  </si>
  <si>
    <t>1-рус,</t>
  </si>
  <si>
    <t>2-рус,2-анг,1-мат</t>
  </si>
  <si>
    <t>3-анг,1-мат</t>
  </si>
  <si>
    <t>1(9)-две"2"</t>
  </si>
  <si>
    <t>1ПМПК,4-две"2",2-по мат</t>
  </si>
  <si>
    <t>3ПМПК,1-болез, 1(9) -мат</t>
  </si>
  <si>
    <t>2ПМПК,1(9)-ГИА,</t>
  </si>
  <si>
    <t>33ПМПК</t>
  </si>
  <si>
    <t>2ПМПК, 1(9)-не допущ</t>
  </si>
  <si>
    <t>3ПМПК,3(9)-две "2", 2(9) - мат, 2(11)-не сдал</t>
  </si>
  <si>
    <t>1ПМПК , !(9) -две "2"</t>
  </si>
  <si>
    <t>2(9)-две"2"</t>
  </si>
  <si>
    <t>3ПМПК,1(11)-не доп, !(9)-не доп</t>
  </si>
  <si>
    <t>1(9)-не допущ</t>
  </si>
  <si>
    <t>5 не допущены 9 кл</t>
  </si>
  <si>
    <t>12 по 2-м предм-9 кл</t>
  </si>
  <si>
    <t>7 по 1 предм - 9 кл</t>
  </si>
  <si>
    <t>1 (4 предм)</t>
  </si>
  <si>
    <t>3 - 11 кл</t>
  </si>
  <si>
    <t>2 болезнь</t>
  </si>
  <si>
    <t>↓</t>
  </si>
  <si>
    <t>↑</t>
  </si>
  <si>
    <t>1, 2 (рус,мат)</t>
  </si>
  <si>
    <t>3 (мат,англ)</t>
  </si>
  <si>
    <t>4 (рус 2 раз)</t>
  </si>
  <si>
    <t>1(рус,мат,лит)</t>
  </si>
  <si>
    <t>5 (хим,англ)</t>
  </si>
  <si>
    <t>2(все)</t>
  </si>
  <si>
    <t>1 (мат,рус)</t>
  </si>
  <si>
    <t>2 (мат,рус)</t>
  </si>
  <si>
    <t>3(рус,мат,чт)</t>
  </si>
  <si>
    <t>4 (мат)</t>
  </si>
  <si>
    <t>1(рус,мат)</t>
  </si>
  <si>
    <t>1 (рус,мат)</t>
  </si>
  <si>
    <t>2 (рус)</t>
  </si>
  <si>
    <t>3(мат), 4 (мат), 5 (мат)</t>
  </si>
  <si>
    <t>6 (рус,мат),7 (рус,мат)8(рус,мат), 9 (рус,мат), 10 (мат),11 (мат)</t>
  </si>
  <si>
    <t>1(рус,мат,чт)</t>
  </si>
  <si>
    <t>2 (мат,ист,общ,биол,хим,ОБЖ,физра)</t>
  </si>
  <si>
    <t>1, 2 (ма,рус)</t>
  </si>
  <si>
    <t>3 (мат,рус)</t>
  </si>
  <si>
    <t>4 (по болез)</t>
  </si>
  <si>
    <t>5 (мат 2 раза)</t>
  </si>
  <si>
    <t>1 (англ)</t>
  </si>
  <si>
    <t>2 (рус,мат)</t>
  </si>
  <si>
    <t>3 (не допущ)</t>
  </si>
  <si>
    <t>1 (все)</t>
  </si>
  <si>
    <t>2 (мат 2раз)</t>
  </si>
  <si>
    <t>1 (рус,мат,чт)</t>
  </si>
  <si>
    <t>2(рус,мат,лит)</t>
  </si>
  <si>
    <t>1 (мат,рус,окр)</t>
  </si>
  <si>
    <t>1(мат,рус, окр)</t>
  </si>
  <si>
    <t>2.(рус, мат)</t>
  </si>
  <si>
    <t>3 (все пред)-не допущен, 4 (мат,рус)-на ГИА</t>
  </si>
  <si>
    <t>1(все,кроме ИЗО,физры,техн), 2 (рус,чт,мат),3(рус,мат,чт,окр)</t>
  </si>
  <si>
    <t>4 (все кроме ИЗО,тех,физры)</t>
  </si>
  <si>
    <t>5 (рус,лит,мат)</t>
  </si>
  <si>
    <t>6 (не допущ до ГИА)</t>
  </si>
  <si>
    <t>1,2(рус,мат)</t>
  </si>
  <si>
    <r>
      <t xml:space="preserve">3(рус,мат,лит,физ,биол,хим,англ,ПКК), 4(био,анг,лит,мат,рус,физ,хим), </t>
    </r>
    <r>
      <rPr>
        <sz val="10"/>
        <rFont val="Arial"/>
        <family val="0"/>
      </rPr>
      <t>5(мат)</t>
    </r>
  </si>
  <si>
    <t>6 (рус,лит,мат) - не допущ</t>
  </si>
  <si>
    <t>7 (не допущ до ГИА)</t>
  </si>
  <si>
    <t>1 (рус,мат,иняз,чт,окр)</t>
  </si>
  <si>
    <t>2 (рус,лит,мат,иняз,окр)</t>
  </si>
  <si>
    <t>3(мат,рус,анг,ист,биол,геогр,инф)</t>
  </si>
  <si>
    <t>4 (рус,мат,биол)</t>
  </si>
  <si>
    <t>5,6,7 (2пред), 8,9(2 раза мат)</t>
  </si>
  <si>
    <t>1, 2 (рус,мат,чт)</t>
  </si>
  <si>
    <t>3 (мат,рус,чт)</t>
  </si>
  <si>
    <t>1 (рус,мат,чт,анг,окр),2 (рус,мат,чт,окр,анг)</t>
  </si>
  <si>
    <t>3 (рус,чт,мат,иняз), 4 (рус,чт,мат,иняз)</t>
  </si>
  <si>
    <t>5 (все)</t>
  </si>
  <si>
    <t>6 (рус,мат), 7 (рус,мат)</t>
  </si>
  <si>
    <t>1 (не допущ)</t>
  </si>
  <si>
    <t>10(2предм),11(мат)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</si>
</sst>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2" fontId="0" fillId="4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/>
    </xf>
    <xf numFmtId="2" fontId="0" fillId="5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3" borderId="2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8" borderId="1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9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72" fontId="0" fillId="0" borderId="1" xfId="0" applyNumberFormat="1" applyFont="1" applyFill="1" applyBorder="1" applyAlignment="1">
      <alignment/>
    </xf>
    <xf numFmtId="0" fontId="1" fillId="8" borderId="1" xfId="0" applyFont="1" applyFill="1" applyBorder="1" applyAlignment="1">
      <alignment/>
    </xf>
    <xf numFmtId="2" fontId="1" fillId="8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1" fontId="1" fillId="9" borderId="1" xfId="0" applyNumberFormat="1" applyFont="1" applyFill="1" applyBorder="1" applyAlignment="1">
      <alignment/>
    </xf>
    <xf numFmtId="17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72" fontId="1" fillId="6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9" borderId="3" xfId="0" applyFont="1" applyFill="1" applyBorder="1" applyAlignment="1">
      <alignment/>
    </xf>
    <xf numFmtId="16" fontId="3" fillId="2" borderId="1" xfId="0" applyNumberFormat="1" applyFont="1" applyFill="1" applyBorder="1" applyAlignment="1">
      <alignment/>
    </xf>
    <xf numFmtId="0" fontId="3" fillId="10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16" fontId="3" fillId="2" borderId="3" xfId="0" applyNumberFormat="1" applyFont="1" applyFill="1" applyBorder="1" applyAlignment="1">
      <alignment/>
    </xf>
    <xf numFmtId="1" fontId="1" fillId="9" borderId="1" xfId="0" applyNumberFormat="1" applyFont="1" applyFill="1" applyBorder="1" applyAlignment="1">
      <alignment/>
    </xf>
    <xf numFmtId="1" fontId="1" fillId="9" borderId="3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Fill="1" applyBorder="1" applyAlignment="1">
      <alignment wrapText="1"/>
    </xf>
    <xf numFmtId="1" fontId="1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2" borderId="1" xfId="0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1" fontId="8" fillId="2" borderId="1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wrapText="1"/>
    </xf>
    <xf numFmtId="0" fontId="9" fillId="2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" xfId="0" applyFont="1" applyFill="1" applyBorder="1" applyAlignment="1">
      <alignment wrapText="1"/>
    </xf>
    <xf numFmtId="2" fontId="0" fillId="8" borderId="1" xfId="0" applyNumberFormat="1" applyFont="1" applyFill="1" applyBorder="1" applyAlignment="1">
      <alignment/>
    </xf>
    <xf numFmtId="1" fontId="1" fillId="6" borderId="1" xfId="0" applyNumberFormat="1" applyFont="1" applyFill="1" applyBorder="1" applyAlignment="1">
      <alignment/>
    </xf>
    <xf numFmtId="0" fontId="0" fillId="6" borderId="1" xfId="0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2" fontId="1" fillId="4" borderId="1" xfId="0" applyNumberFormat="1" applyFont="1" applyFill="1" applyBorder="1" applyAlignment="1">
      <alignment/>
    </xf>
    <xf numFmtId="2" fontId="1" fillId="5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0" fontId="0" fillId="9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16" fontId="1" fillId="0" borderId="0" xfId="0" applyNumberFormat="1" applyFont="1" applyFill="1" applyBorder="1" applyAlignment="1">
      <alignment/>
    </xf>
    <xf numFmtId="16" fontId="0" fillId="0" borderId="0" xfId="0" applyNumberFormat="1" applyBorder="1" applyAlignment="1">
      <alignment/>
    </xf>
    <xf numFmtId="1" fontId="7" fillId="2" borderId="1" xfId="0" applyNumberFormat="1" applyFont="1" applyFill="1" applyBorder="1" applyAlignment="1">
      <alignment/>
    </xf>
    <xf numFmtId="0" fontId="7" fillId="5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5" borderId="1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3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28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5.00390625" style="0" customWidth="1"/>
    <col min="2" max="2" width="17.421875" style="0" customWidth="1"/>
    <col min="3" max="3" width="4.8515625" style="0" customWidth="1"/>
    <col min="4" max="5" width="4.7109375" style="0" customWidth="1"/>
    <col min="6" max="6" width="5.421875" style="0" customWidth="1"/>
    <col min="7" max="7" width="6.140625" style="0" customWidth="1"/>
    <col min="8" max="8" width="6.8515625" style="0" customWidth="1"/>
    <col min="9" max="9" width="5.421875" style="0" customWidth="1"/>
    <col min="10" max="10" width="6.28125" style="0" customWidth="1"/>
    <col min="11" max="11" width="5.28125" style="0" customWidth="1"/>
    <col min="12" max="12" width="5.140625" style="0" customWidth="1"/>
    <col min="13" max="13" width="6.421875" style="0" customWidth="1"/>
    <col min="14" max="14" width="4.8515625" style="0" customWidth="1"/>
    <col min="15" max="15" width="5.140625" style="0" customWidth="1"/>
    <col min="16" max="16" width="5.421875" style="0" customWidth="1"/>
    <col min="17" max="17" width="4.8515625" style="0" customWidth="1"/>
    <col min="18" max="18" width="5.57421875" style="0" customWidth="1"/>
    <col min="19" max="19" width="3.8515625" style="0" customWidth="1"/>
    <col min="20" max="20" width="4.28125" style="0" customWidth="1"/>
    <col min="21" max="21" width="5.00390625" style="0" customWidth="1"/>
    <col min="22" max="22" width="4.7109375" style="0" customWidth="1"/>
    <col min="23" max="24" width="5.421875" style="0" customWidth="1"/>
    <col min="25" max="26" width="6.140625" style="0" customWidth="1"/>
    <col min="27" max="27" width="6.421875" style="0" customWidth="1"/>
    <col min="28" max="28" width="6.00390625" style="0" customWidth="1"/>
    <col min="29" max="29" width="5.421875" style="0" customWidth="1"/>
    <col min="30" max="30" width="5.00390625" style="0" customWidth="1"/>
    <col min="31" max="31" width="5.7109375" style="0" customWidth="1"/>
    <col min="32" max="32" width="5.140625" style="0" customWidth="1"/>
    <col min="33" max="33" width="5.57421875" style="0" customWidth="1"/>
    <col min="34" max="34" width="5.00390625" style="0" customWidth="1"/>
    <col min="35" max="35" width="6.28125" style="0" customWidth="1"/>
    <col min="36" max="37" width="5.57421875" style="0" customWidth="1"/>
    <col min="38" max="38" width="5.28125" style="0" customWidth="1"/>
    <col min="39" max="39" width="5.421875" style="0" customWidth="1"/>
    <col min="40" max="40" width="5.57421875" style="0" customWidth="1"/>
    <col min="41" max="41" width="4.8515625" style="0" customWidth="1"/>
    <col min="42" max="42" width="7.140625" style="0" customWidth="1"/>
    <col min="43" max="43" width="8.00390625" style="0" customWidth="1"/>
    <col min="44" max="44" width="8.140625" style="0" customWidth="1"/>
    <col min="45" max="45" width="7.57421875" style="0" customWidth="1"/>
    <col min="46" max="46" width="8.140625" style="0" customWidth="1"/>
    <col min="47" max="48" width="8.57421875" style="0" customWidth="1"/>
    <col min="49" max="49" width="7.00390625" style="0" customWidth="1"/>
    <col min="50" max="50" width="7.28125" style="0" customWidth="1"/>
    <col min="51" max="51" width="7.7109375" style="0" customWidth="1"/>
    <col min="52" max="52" width="6.7109375" style="0" customWidth="1"/>
    <col min="53" max="53" width="7.7109375" style="0" customWidth="1"/>
    <col min="54" max="54" width="7.57421875" style="0" customWidth="1"/>
    <col min="55" max="55" width="8.57421875" style="0" customWidth="1"/>
    <col min="56" max="56" width="7.7109375" style="0" customWidth="1"/>
    <col min="57" max="57" width="7.8515625" style="0" customWidth="1"/>
    <col min="58" max="58" width="5.00390625" style="0" customWidth="1"/>
    <col min="59" max="59" width="5.140625" style="0" customWidth="1"/>
    <col min="60" max="60" width="7.57421875" style="0" customWidth="1"/>
    <col min="61" max="61" width="7.7109375" style="0" customWidth="1"/>
    <col min="62" max="62" width="6.421875" style="0" customWidth="1"/>
    <col min="63" max="63" width="7.7109375" style="0" customWidth="1"/>
    <col min="64" max="64" width="6.8515625" style="0" customWidth="1"/>
    <col min="65" max="65" width="7.140625" style="0" customWidth="1"/>
    <col min="66" max="66" width="6.421875" style="0" customWidth="1"/>
    <col min="67" max="67" width="6.8515625" style="0" customWidth="1"/>
    <col min="68" max="68" width="8.7109375" style="0" customWidth="1"/>
    <col min="69" max="69" width="7.57421875" style="0" customWidth="1"/>
    <col min="70" max="70" width="6.28125" style="0" customWidth="1"/>
    <col min="71" max="71" width="7.00390625" style="0" customWidth="1"/>
    <col min="72" max="72" width="7.28125" style="0" customWidth="1"/>
    <col min="73" max="73" width="6.28125" style="0" customWidth="1"/>
    <col min="74" max="74" width="7.57421875" style="0" customWidth="1"/>
    <col min="75" max="75" width="6.00390625" style="0" customWidth="1"/>
    <col min="76" max="77" width="6.7109375" style="0" customWidth="1"/>
    <col min="78" max="78" width="6.8515625" style="0" customWidth="1"/>
    <col min="79" max="79" width="7.28125" style="0" customWidth="1"/>
    <col min="81" max="81" width="6.8515625" style="0" customWidth="1"/>
    <col min="82" max="82" width="5.7109375" style="0" customWidth="1"/>
    <col min="83" max="83" width="8.7109375" style="0" customWidth="1"/>
    <col min="84" max="84" width="7.00390625" style="0" customWidth="1"/>
    <col min="85" max="85" width="6.8515625" style="0" customWidth="1"/>
    <col min="86" max="86" width="7.28125" style="0" customWidth="1"/>
    <col min="87" max="87" width="6.28125" style="0" customWidth="1"/>
    <col min="88" max="88" width="5.57421875" style="0" customWidth="1"/>
    <col min="89" max="89" width="5.7109375" style="0" customWidth="1"/>
    <col min="90" max="90" width="6.8515625" style="0" customWidth="1"/>
    <col min="91" max="91" width="7.140625" style="0" customWidth="1"/>
    <col min="92" max="92" width="6.00390625" style="0" customWidth="1"/>
    <col min="93" max="93" width="7.28125" style="0" customWidth="1"/>
    <col min="94" max="94" width="7.140625" style="0" customWidth="1"/>
    <col min="95" max="95" width="7.57421875" style="0" customWidth="1"/>
    <col min="96" max="96" width="6.28125" style="0" customWidth="1"/>
    <col min="97" max="97" width="7.28125" style="0" hidden="1" customWidth="1"/>
    <col min="98" max="98" width="0" style="0" hidden="1" customWidth="1"/>
    <col min="99" max="99" width="7.57421875" style="0" hidden="1" customWidth="1"/>
    <col min="100" max="100" width="0" style="0" hidden="1" customWidth="1"/>
    <col min="101" max="101" width="8.140625" style="0" hidden="1" customWidth="1"/>
    <col min="102" max="102" width="7.57421875" style="0" hidden="1" customWidth="1"/>
    <col min="103" max="103" width="7.140625" style="0" hidden="1" customWidth="1"/>
    <col min="104" max="104" width="7.28125" style="0" hidden="1" customWidth="1"/>
    <col min="105" max="105" width="6.7109375" style="0" customWidth="1"/>
    <col min="107" max="107" width="7.140625" style="0" customWidth="1"/>
    <col min="108" max="108" width="6.28125" style="0" customWidth="1"/>
    <col min="109" max="109" width="7.57421875" style="0" customWidth="1"/>
    <col min="110" max="110" width="7.00390625" style="0" customWidth="1"/>
    <col min="111" max="111" width="5.57421875" style="0" customWidth="1"/>
    <col min="112" max="112" width="5.421875" style="0" customWidth="1"/>
    <col min="113" max="113" width="7.7109375" style="0" customWidth="1"/>
    <col min="114" max="114" width="6.00390625" style="0" customWidth="1"/>
    <col min="115" max="115" width="6.421875" style="0" customWidth="1"/>
    <col min="116" max="116" width="7.7109375" style="0" customWidth="1"/>
    <col min="117" max="117" width="6.421875" style="0" customWidth="1"/>
    <col min="118" max="118" width="6.57421875" style="0" customWidth="1"/>
    <col min="119" max="119" width="7.7109375" style="0" customWidth="1"/>
    <col min="120" max="120" width="5.57421875" style="0" customWidth="1"/>
    <col min="121" max="121" width="5.8515625" style="0" customWidth="1"/>
    <col min="122" max="122" width="6.28125" style="0" customWidth="1"/>
    <col min="123" max="123" width="6.00390625" style="0" customWidth="1"/>
    <col min="124" max="124" width="5.28125" style="0" customWidth="1"/>
    <col min="125" max="125" width="5.8515625" style="0" customWidth="1"/>
    <col min="126" max="126" width="5.57421875" style="0" customWidth="1"/>
    <col min="127" max="127" width="6.140625" style="0" customWidth="1"/>
    <col min="128" max="128" width="5.28125" style="0" customWidth="1"/>
    <col min="129" max="129" width="6.140625" style="0" customWidth="1"/>
    <col min="130" max="130" width="5.28125" style="0" customWidth="1"/>
    <col min="131" max="132" width="7.57421875" style="0" customWidth="1"/>
    <col min="133" max="133" width="5.7109375" style="0" customWidth="1"/>
    <col min="134" max="134" width="5.421875" style="0" customWidth="1"/>
    <col min="135" max="135" width="7.57421875" style="0" customWidth="1"/>
    <col min="136" max="136" width="6.140625" style="0" customWidth="1"/>
    <col min="137" max="137" width="7.140625" style="0" customWidth="1"/>
    <col min="138" max="138" width="7.28125" style="0" customWidth="1"/>
    <col min="139" max="139" width="6.28125" style="0" customWidth="1"/>
    <col min="140" max="140" width="6.7109375" style="0" customWidth="1"/>
    <col min="141" max="141" width="17.00390625" style="0" customWidth="1"/>
    <col min="142" max="142" width="3.140625" style="0" customWidth="1"/>
    <col min="143" max="143" width="6.57421875" style="0" customWidth="1"/>
  </cols>
  <sheetData>
    <row r="1" spans="1:143" ht="15.75">
      <c r="A1" s="12"/>
      <c r="B1" s="25" t="s">
        <v>133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t="s">
        <v>49</v>
      </c>
      <c r="AY1" s="12"/>
      <c r="AZ1" s="12"/>
      <c r="BA1" s="12"/>
      <c r="BB1" s="12"/>
      <c r="BC1" s="12"/>
      <c r="BD1" s="12"/>
      <c r="BE1" s="12"/>
      <c r="BF1" s="12" t="s">
        <v>131</v>
      </c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39" t="s">
        <v>50</v>
      </c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25" t="s">
        <v>51</v>
      </c>
      <c r="DT1" s="12"/>
      <c r="DU1" s="12"/>
      <c r="DV1" s="12"/>
      <c r="DW1" s="12"/>
      <c r="DX1" s="12"/>
      <c r="DY1" s="12"/>
      <c r="DZ1" s="12"/>
      <c r="EA1" s="40" t="s">
        <v>52</v>
      </c>
      <c r="EB1" s="40" t="s">
        <v>53</v>
      </c>
      <c r="EC1" s="12"/>
      <c r="ED1" s="12"/>
      <c r="EE1" s="12"/>
      <c r="EF1" s="12"/>
      <c r="EG1" s="12"/>
      <c r="EH1" s="12"/>
      <c r="EI1" s="12"/>
      <c r="EJ1" s="12"/>
      <c r="EK1" s="24"/>
      <c r="EL1" s="24"/>
      <c r="EM1" s="24"/>
    </row>
    <row r="2" spans="1:143" s="12" customFormat="1" ht="15.75">
      <c r="A2" s="56" t="s">
        <v>19</v>
      </c>
      <c r="B2" s="56" t="s">
        <v>0</v>
      </c>
      <c r="C2" s="57">
        <v>1</v>
      </c>
      <c r="D2" s="53" t="s">
        <v>54</v>
      </c>
      <c r="E2" s="57">
        <v>2</v>
      </c>
      <c r="F2" s="51" t="s">
        <v>22</v>
      </c>
      <c r="G2" s="51" t="s">
        <v>1</v>
      </c>
      <c r="H2" s="52" t="s">
        <v>24</v>
      </c>
      <c r="I2" s="52" t="s">
        <v>1</v>
      </c>
      <c r="J2" s="53" t="s">
        <v>54</v>
      </c>
      <c r="K2" s="53" t="s">
        <v>55</v>
      </c>
      <c r="L2" s="54">
        <v>4</v>
      </c>
      <c r="M2" s="74">
        <v>3</v>
      </c>
      <c r="N2" s="57">
        <v>3</v>
      </c>
      <c r="O2" s="51" t="s">
        <v>43</v>
      </c>
      <c r="P2" s="51" t="s">
        <v>1</v>
      </c>
      <c r="Q2" s="52" t="s">
        <v>44</v>
      </c>
      <c r="R2" s="52" t="s">
        <v>1</v>
      </c>
      <c r="S2" s="53" t="s">
        <v>56</v>
      </c>
      <c r="T2" s="53" t="s">
        <v>1</v>
      </c>
      <c r="U2" s="54">
        <v>4</v>
      </c>
      <c r="V2" s="74">
        <v>3</v>
      </c>
      <c r="W2" s="57">
        <v>4</v>
      </c>
      <c r="X2" s="51" t="s">
        <v>57</v>
      </c>
      <c r="Y2" s="51" t="s">
        <v>1</v>
      </c>
      <c r="Z2" s="52" t="s">
        <v>58</v>
      </c>
      <c r="AA2" s="52" t="s">
        <v>1</v>
      </c>
      <c r="AB2" s="53" t="s">
        <v>59</v>
      </c>
      <c r="AC2" s="53" t="s">
        <v>1</v>
      </c>
      <c r="AD2" s="54">
        <v>4</v>
      </c>
      <c r="AE2" s="74">
        <v>3</v>
      </c>
      <c r="AF2" s="45" t="s">
        <v>60</v>
      </c>
      <c r="AG2" s="75" t="s">
        <v>53</v>
      </c>
      <c r="AH2" s="47" t="s">
        <v>21</v>
      </c>
      <c r="AI2" s="47" t="s">
        <v>1</v>
      </c>
      <c r="AJ2" s="48" t="s">
        <v>23</v>
      </c>
      <c r="AK2" s="48" t="s">
        <v>1</v>
      </c>
      <c r="AL2" s="50" t="s">
        <v>27</v>
      </c>
      <c r="AM2" s="50" t="s">
        <v>1</v>
      </c>
      <c r="AN2" s="54" t="s">
        <v>25</v>
      </c>
      <c r="AO2" s="74" t="s">
        <v>26</v>
      </c>
      <c r="AP2" s="57">
        <v>5</v>
      </c>
      <c r="AQ2" s="51" t="s">
        <v>61</v>
      </c>
      <c r="AR2" s="51" t="s">
        <v>1</v>
      </c>
      <c r="AS2" s="52" t="s">
        <v>62</v>
      </c>
      <c r="AT2" s="52" t="s">
        <v>1</v>
      </c>
      <c r="AU2" s="53" t="s">
        <v>27</v>
      </c>
      <c r="AV2" s="53" t="s">
        <v>1</v>
      </c>
      <c r="AW2" s="54">
        <v>4</v>
      </c>
      <c r="AX2" s="74">
        <v>3</v>
      </c>
      <c r="AY2" s="57">
        <v>6</v>
      </c>
      <c r="AZ2" s="51" t="s">
        <v>63</v>
      </c>
      <c r="BA2" s="51" t="s">
        <v>1</v>
      </c>
      <c r="BB2" s="52" t="s">
        <v>64</v>
      </c>
      <c r="BC2" s="52" t="s">
        <v>1</v>
      </c>
      <c r="BD2" s="53" t="s">
        <v>65</v>
      </c>
      <c r="BE2" s="53" t="s">
        <v>1</v>
      </c>
      <c r="BF2" s="54">
        <v>4</v>
      </c>
      <c r="BG2" s="74">
        <v>3</v>
      </c>
      <c r="BH2" s="57">
        <v>7</v>
      </c>
      <c r="BI2" s="51" t="s">
        <v>66</v>
      </c>
      <c r="BJ2" s="51" t="s">
        <v>1</v>
      </c>
      <c r="BK2" s="52" t="s">
        <v>67</v>
      </c>
      <c r="BL2" s="52" t="s">
        <v>1</v>
      </c>
      <c r="BM2" s="53" t="s">
        <v>27</v>
      </c>
      <c r="BN2" s="53" t="s">
        <v>1</v>
      </c>
      <c r="BO2" s="54">
        <v>4</v>
      </c>
      <c r="BP2" s="74">
        <v>3</v>
      </c>
      <c r="BQ2" s="56">
        <v>8</v>
      </c>
      <c r="BR2" s="51" t="s">
        <v>68</v>
      </c>
      <c r="BS2" s="51" t="s">
        <v>1</v>
      </c>
      <c r="BT2" s="52" t="s">
        <v>69</v>
      </c>
      <c r="BU2" s="52" t="s">
        <v>1</v>
      </c>
      <c r="BV2" s="53" t="s">
        <v>27</v>
      </c>
      <c r="BW2" s="53" t="s">
        <v>1</v>
      </c>
      <c r="BX2" s="54">
        <v>4</v>
      </c>
      <c r="BY2" s="74">
        <v>3</v>
      </c>
      <c r="BZ2" s="56">
        <v>9</v>
      </c>
      <c r="CA2" s="51" t="s">
        <v>70</v>
      </c>
      <c r="CB2" s="51" t="s">
        <v>1</v>
      </c>
      <c r="CC2" s="52" t="s">
        <v>71</v>
      </c>
      <c r="CD2" s="52" t="s">
        <v>1</v>
      </c>
      <c r="CE2" s="53" t="s">
        <v>72</v>
      </c>
      <c r="CF2" s="53" t="s">
        <v>1</v>
      </c>
      <c r="CG2" s="54">
        <v>4</v>
      </c>
      <c r="CH2" s="74">
        <v>3</v>
      </c>
      <c r="CI2" s="75" t="s">
        <v>20</v>
      </c>
      <c r="CJ2" s="47" t="s">
        <v>22</v>
      </c>
      <c r="CK2" s="47" t="s">
        <v>1</v>
      </c>
      <c r="CL2" s="48" t="s">
        <v>24</v>
      </c>
      <c r="CM2" s="48" t="s">
        <v>1</v>
      </c>
      <c r="CN2" s="50" t="s">
        <v>27</v>
      </c>
      <c r="CO2" s="50" t="s">
        <v>1</v>
      </c>
      <c r="CP2" s="54" t="s">
        <v>78</v>
      </c>
      <c r="CQ2" s="74" t="s">
        <v>77</v>
      </c>
      <c r="CR2" s="49">
        <v>10</v>
      </c>
      <c r="CS2" s="47" t="s">
        <v>46</v>
      </c>
      <c r="CT2" s="47" t="s">
        <v>1</v>
      </c>
      <c r="CU2" s="48" t="s">
        <v>73</v>
      </c>
      <c r="CV2" s="48" t="s">
        <v>1</v>
      </c>
      <c r="CW2" s="50" t="s">
        <v>45</v>
      </c>
      <c r="CX2" s="50" t="s">
        <v>1</v>
      </c>
      <c r="CY2" s="54" t="s">
        <v>78</v>
      </c>
      <c r="CZ2" s="74" t="s">
        <v>77</v>
      </c>
      <c r="DA2" s="47" t="s">
        <v>46</v>
      </c>
      <c r="DB2" s="47" t="s">
        <v>1</v>
      </c>
      <c r="DC2" s="48" t="s">
        <v>74</v>
      </c>
      <c r="DD2" s="48" t="s">
        <v>1</v>
      </c>
      <c r="DE2" s="50" t="s">
        <v>45</v>
      </c>
      <c r="DF2" s="50" t="s">
        <v>1</v>
      </c>
      <c r="DG2" s="54">
        <v>4</v>
      </c>
      <c r="DH2" s="74">
        <v>3</v>
      </c>
      <c r="DI2" s="49">
        <v>11</v>
      </c>
      <c r="DJ2" s="47" t="s">
        <v>46</v>
      </c>
      <c r="DK2" s="47" t="s">
        <v>1</v>
      </c>
      <c r="DL2" s="48" t="s">
        <v>74</v>
      </c>
      <c r="DM2" s="48" t="s">
        <v>1</v>
      </c>
      <c r="DN2" s="50" t="s">
        <v>45</v>
      </c>
      <c r="DO2" s="50" t="s">
        <v>1</v>
      </c>
      <c r="DP2" s="54">
        <v>4</v>
      </c>
      <c r="DQ2" s="74">
        <v>3</v>
      </c>
      <c r="DR2" s="81" t="s">
        <v>20</v>
      </c>
      <c r="DS2" s="47" t="s">
        <v>46</v>
      </c>
      <c r="DT2" s="47" t="s">
        <v>1</v>
      </c>
      <c r="DU2" s="48" t="s">
        <v>74</v>
      </c>
      <c r="DV2" s="48" t="s">
        <v>1</v>
      </c>
      <c r="DW2" s="50" t="s">
        <v>45</v>
      </c>
      <c r="DX2" s="50" t="s">
        <v>1</v>
      </c>
      <c r="DY2" s="54" t="s">
        <v>78</v>
      </c>
      <c r="DZ2" s="74" t="s">
        <v>77</v>
      </c>
      <c r="EA2" s="46" t="s">
        <v>20</v>
      </c>
      <c r="EB2" s="46" t="s">
        <v>20</v>
      </c>
      <c r="EC2" s="47" t="s">
        <v>46</v>
      </c>
      <c r="ED2" s="47" t="s">
        <v>1</v>
      </c>
      <c r="EE2" s="76" t="s">
        <v>20</v>
      </c>
      <c r="EF2" s="76" t="s">
        <v>1</v>
      </c>
      <c r="EG2" s="50" t="s">
        <v>20</v>
      </c>
      <c r="EH2" s="50" t="s">
        <v>1</v>
      </c>
      <c r="EI2" s="54" t="s">
        <v>25</v>
      </c>
      <c r="EJ2" s="74" t="s">
        <v>26</v>
      </c>
      <c r="EK2" s="24"/>
      <c r="EL2" s="55"/>
      <c r="EM2" s="55"/>
    </row>
    <row r="3" spans="1:146" s="70" customFormat="1" ht="12.75">
      <c r="A3" s="58">
        <v>1</v>
      </c>
      <c r="B3" s="58" t="s">
        <v>2</v>
      </c>
      <c r="C3" s="58">
        <v>19</v>
      </c>
      <c r="D3" s="58">
        <v>0</v>
      </c>
      <c r="E3" s="58">
        <v>29</v>
      </c>
      <c r="F3" s="58">
        <v>4</v>
      </c>
      <c r="G3" s="59">
        <f>F3*100/E3</f>
        <v>13.793103448275861</v>
      </c>
      <c r="H3" s="58">
        <v>10</v>
      </c>
      <c r="I3" s="58">
        <f>H3*100/E3</f>
        <v>34.48275862068966</v>
      </c>
      <c r="J3" s="58">
        <v>2</v>
      </c>
      <c r="K3" s="58">
        <f>J3*100/E3</f>
        <v>6.896551724137931</v>
      </c>
      <c r="L3" s="58">
        <v>2</v>
      </c>
      <c r="M3" s="58">
        <v>2</v>
      </c>
      <c r="N3" s="58">
        <v>24</v>
      </c>
      <c r="O3" s="58">
        <v>1</v>
      </c>
      <c r="P3" s="59">
        <f>O3*100/N3</f>
        <v>4.166666666666667</v>
      </c>
      <c r="Q3" s="58">
        <v>10</v>
      </c>
      <c r="R3" s="58">
        <f>Q3*100/N3</f>
        <v>41.666666666666664</v>
      </c>
      <c r="S3" s="58">
        <v>0</v>
      </c>
      <c r="T3" s="58">
        <f>S3*100/N3</f>
        <v>0</v>
      </c>
      <c r="U3" s="58">
        <v>0</v>
      </c>
      <c r="V3" s="58">
        <v>0</v>
      </c>
      <c r="W3" s="58">
        <v>29</v>
      </c>
      <c r="X3" s="58">
        <v>2</v>
      </c>
      <c r="Y3" s="59">
        <f>X3*100/W3</f>
        <v>6.896551724137931</v>
      </c>
      <c r="Z3" s="58">
        <v>14</v>
      </c>
      <c r="AA3" s="58">
        <f>Z3*100/W3</f>
        <v>48.275862068965516</v>
      </c>
      <c r="AB3" s="58">
        <v>0</v>
      </c>
      <c r="AC3" s="58">
        <f>AB3*100/W3</f>
        <v>0</v>
      </c>
      <c r="AD3" s="58">
        <v>0</v>
      </c>
      <c r="AE3" s="58">
        <v>1</v>
      </c>
      <c r="AF3" s="133">
        <f>C3+E3+N3+W3</f>
        <v>101</v>
      </c>
      <c r="AG3" s="35">
        <f>E3+N3+W3</f>
        <v>82</v>
      </c>
      <c r="AH3" s="60">
        <f aca="true" t="shared" si="0" ref="AH3:AH27">F3+O3+X3</f>
        <v>7</v>
      </c>
      <c r="AI3" s="61">
        <f>AH3*100/AG3</f>
        <v>8.536585365853659</v>
      </c>
      <c r="AJ3" s="37">
        <f>H3+Q3+Z3</f>
        <v>34</v>
      </c>
      <c r="AK3" s="37">
        <f>AJ3*100/AG3</f>
        <v>41.46341463414634</v>
      </c>
      <c r="AL3" s="36">
        <f>J3+S3+AB3</f>
        <v>2</v>
      </c>
      <c r="AM3" s="62">
        <f>AL3*100/AG3</f>
        <v>2.4390243902439024</v>
      </c>
      <c r="AN3" s="63">
        <f>L3+U3+AD3</f>
        <v>2</v>
      </c>
      <c r="AO3" s="63">
        <f>M3+V3+AE3</f>
        <v>3</v>
      </c>
      <c r="AP3" s="33">
        <v>35</v>
      </c>
      <c r="AQ3" s="33">
        <v>4</v>
      </c>
      <c r="AR3" s="64">
        <f>AQ3*100/AP3</f>
        <v>11.428571428571429</v>
      </c>
      <c r="AS3" s="33">
        <v>13</v>
      </c>
      <c r="AT3" s="64">
        <f>AS3*100/AP3</f>
        <v>37.142857142857146</v>
      </c>
      <c r="AU3" s="33">
        <v>0</v>
      </c>
      <c r="AV3" s="64">
        <f>AU3*100/AP3</f>
        <v>0</v>
      </c>
      <c r="AW3" s="65">
        <v>0</v>
      </c>
      <c r="AX3" s="65">
        <v>3</v>
      </c>
      <c r="AY3" s="33">
        <v>28</v>
      </c>
      <c r="AZ3" s="33">
        <v>3</v>
      </c>
      <c r="BA3" s="66">
        <f>AZ3*100/AY3</f>
        <v>10.714285714285714</v>
      </c>
      <c r="BB3" s="33">
        <v>12</v>
      </c>
      <c r="BC3" s="33">
        <f>BB3*100/AY3</f>
        <v>42.857142857142854</v>
      </c>
      <c r="BD3" s="33">
        <v>0</v>
      </c>
      <c r="BE3" s="33">
        <f>BD3*100/AY3</f>
        <v>0</v>
      </c>
      <c r="BF3" s="33">
        <v>0</v>
      </c>
      <c r="BG3" s="33">
        <v>0</v>
      </c>
      <c r="BH3" s="33">
        <v>30</v>
      </c>
      <c r="BI3" s="33">
        <v>2</v>
      </c>
      <c r="BJ3" s="66">
        <f>BI3*100/BH3</f>
        <v>6.666666666666667</v>
      </c>
      <c r="BK3" s="33">
        <v>12</v>
      </c>
      <c r="BL3" s="33">
        <f>BK3*100/BH3</f>
        <v>40</v>
      </c>
      <c r="BM3" s="33">
        <v>1</v>
      </c>
      <c r="BN3" s="33">
        <f>BM3*100/BH3</f>
        <v>3.3333333333333335</v>
      </c>
      <c r="BO3" s="33">
        <v>0</v>
      </c>
      <c r="BP3" s="33">
        <v>1</v>
      </c>
      <c r="BQ3" s="33">
        <v>35</v>
      </c>
      <c r="BR3" s="33">
        <v>0</v>
      </c>
      <c r="BS3" s="64">
        <f>BR3*100/BQ3</f>
        <v>0</v>
      </c>
      <c r="BT3" s="33">
        <v>10</v>
      </c>
      <c r="BU3" s="33">
        <f>BT3*100/BQ3</f>
        <v>28.571428571428573</v>
      </c>
      <c r="BV3" s="33">
        <v>0</v>
      </c>
      <c r="BW3" s="33">
        <f>BV3*100/BQ3</f>
        <v>0</v>
      </c>
      <c r="BX3" s="33">
        <v>1</v>
      </c>
      <c r="BY3" s="33">
        <v>0</v>
      </c>
      <c r="BZ3" s="33">
        <v>32</v>
      </c>
      <c r="CA3" s="33">
        <v>3</v>
      </c>
      <c r="CB3" s="66">
        <f>CA3*100/BZ3</f>
        <v>9.375</v>
      </c>
      <c r="CC3" s="33">
        <v>13</v>
      </c>
      <c r="CD3" s="33">
        <f>CC3*100/BZ3</f>
        <v>40.625</v>
      </c>
      <c r="CE3" s="33">
        <v>1</v>
      </c>
      <c r="CF3" s="33">
        <f>CE3*100/BZ3</f>
        <v>3.125</v>
      </c>
      <c r="CG3" s="33">
        <v>4</v>
      </c>
      <c r="CH3" s="33">
        <v>0</v>
      </c>
      <c r="CI3" s="35">
        <f aca="true" t="shared" si="1" ref="CI3:CI26">AP3+AY3+BH3+BQ3+BZ3</f>
        <v>160</v>
      </c>
      <c r="CJ3" s="60">
        <f aca="true" t="shared" si="2" ref="CJ3:CJ26">AQ3+AZ3+BI3+BR3+CA3</f>
        <v>12</v>
      </c>
      <c r="CK3" s="61">
        <f>CJ3*100/CI3</f>
        <v>7.5</v>
      </c>
      <c r="CL3" s="37">
        <f>AS3+BB3+BK3+BT3+CC3</f>
        <v>60</v>
      </c>
      <c r="CM3" s="67">
        <f>CL3*100/CI3</f>
        <v>37.5</v>
      </c>
      <c r="CN3" s="34">
        <f>AU3+BD3+BM3+BV3+CE3</f>
        <v>2</v>
      </c>
      <c r="CO3" s="68">
        <f>CN3*100/CI3</f>
        <v>1.25</v>
      </c>
      <c r="CP3" s="63">
        <f>AW3+BF3+BO3+BX3+CG3</f>
        <v>5</v>
      </c>
      <c r="CQ3" s="63">
        <f>AX3+BG3+BP3+BY3+CH3</f>
        <v>4</v>
      </c>
      <c r="CR3" s="33">
        <v>14</v>
      </c>
      <c r="CS3" s="33"/>
      <c r="CT3" s="66"/>
      <c r="CU3" s="33"/>
      <c r="CV3" s="33"/>
      <c r="CW3" s="33"/>
      <c r="CX3" s="33"/>
      <c r="CY3" s="33"/>
      <c r="CZ3" s="33"/>
      <c r="DA3" s="33">
        <v>2</v>
      </c>
      <c r="DB3" s="66">
        <f>DA3*100/CR3</f>
        <v>14.285714285714286</v>
      </c>
      <c r="DC3" s="33">
        <v>3</v>
      </c>
      <c r="DD3" s="66">
        <f>DC3*100/CR3</f>
        <v>21.428571428571427</v>
      </c>
      <c r="DE3" s="33">
        <v>1</v>
      </c>
      <c r="DF3" s="33">
        <f>DE3*100/CR3</f>
        <v>7.142857142857143</v>
      </c>
      <c r="DG3" s="33">
        <v>1</v>
      </c>
      <c r="DH3" s="33">
        <v>0</v>
      </c>
      <c r="DI3" s="33">
        <v>11</v>
      </c>
      <c r="DJ3" s="33">
        <v>0</v>
      </c>
      <c r="DK3" s="33">
        <f>DJ3*100/DI3</f>
        <v>0</v>
      </c>
      <c r="DL3" s="33">
        <v>3</v>
      </c>
      <c r="DM3" s="33">
        <f>DL3*100/DI3</f>
        <v>27.272727272727273</v>
      </c>
      <c r="DN3" s="33">
        <v>2</v>
      </c>
      <c r="DO3" s="33">
        <f>DN3*100/DI3</f>
        <v>18.181818181818183</v>
      </c>
      <c r="DP3" s="33">
        <v>0</v>
      </c>
      <c r="DQ3" s="33">
        <v>1</v>
      </c>
      <c r="DR3" s="1">
        <f>CR3+DI3</f>
        <v>25</v>
      </c>
      <c r="DS3" s="60">
        <f>DA3+DJ3</f>
        <v>2</v>
      </c>
      <c r="DT3" s="60">
        <f>DS3*100/DR3</f>
        <v>8</v>
      </c>
      <c r="DU3" s="7">
        <f>DC3+DL3</f>
        <v>6</v>
      </c>
      <c r="DV3" s="37">
        <f>DU3*100/DR3</f>
        <v>24</v>
      </c>
      <c r="DW3" s="2">
        <f>DE3+DN3</f>
        <v>3</v>
      </c>
      <c r="DX3" s="34">
        <f>DW3*100/DR3</f>
        <v>12</v>
      </c>
      <c r="DY3" s="69">
        <f>DG3+DP3</f>
        <v>1</v>
      </c>
      <c r="DZ3" s="69">
        <f>DH3+DQ3</f>
        <v>1</v>
      </c>
      <c r="EA3" s="35">
        <f>AF3+CI3+DR3</f>
        <v>286</v>
      </c>
      <c r="EB3" s="35">
        <f>AG3+CI3+DR3</f>
        <v>267</v>
      </c>
      <c r="EC3" s="60">
        <f>AH3+CJ3+DS3</f>
        <v>21</v>
      </c>
      <c r="ED3" s="110">
        <f>EC3*100/EB3</f>
        <v>7.865168539325842</v>
      </c>
      <c r="EE3" s="111">
        <f>AJ3+CL3+DU3</f>
        <v>100</v>
      </c>
      <c r="EF3" s="112">
        <f>EE3*100/EB3</f>
        <v>37.453183520599254</v>
      </c>
      <c r="EG3" s="113">
        <f>D3+AL3+CN3+DW3</f>
        <v>7</v>
      </c>
      <c r="EH3" s="114">
        <f>EG3*100/EB3</f>
        <v>2.6217228464419478</v>
      </c>
      <c r="EI3" s="82">
        <f>AN3+CP3+DY3</f>
        <v>8</v>
      </c>
      <c r="EJ3" s="83">
        <f>AO3+CQ3+DZ3</f>
        <v>8</v>
      </c>
      <c r="EK3" s="36" t="s">
        <v>2</v>
      </c>
      <c r="EL3" s="38"/>
      <c r="EM3" s="38">
        <v>267</v>
      </c>
      <c r="EN3" s="70">
        <v>8</v>
      </c>
      <c r="EO3" s="70">
        <v>8</v>
      </c>
      <c r="EP3" s="38">
        <v>5.99</v>
      </c>
    </row>
    <row r="4" spans="1:146" s="30" customFormat="1" ht="12.75">
      <c r="A4" s="31">
        <v>2</v>
      </c>
      <c r="B4" s="31" t="s">
        <v>3</v>
      </c>
      <c r="C4" s="33">
        <v>8</v>
      </c>
      <c r="D4" s="33">
        <v>0</v>
      </c>
      <c r="E4" s="33">
        <v>5</v>
      </c>
      <c r="F4" s="33">
        <v>0</v>
      </c>
      <c r="G4" s="64">
        <v>0</v>
      </c>
      <c r="H4" s="33">
        <v>3</v>
      </c>
      <c r="I4" s="33">
        <v>0</v>
      </c>
      <c r="J4" s="33">
        <v>1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64">
        <v>0</v>
      </c>
      <c r="Q4" s="33">
        <v>0</v>
      </c>
      <c r="R4" s="33">
        <v>0</v>
      </c>
      <c r="S4" s="33">
        <v>0</v>
      </c>
      <c r="T4" s="33">
        <v>0</v>
      </c>
      <c r="U4" s="33">
        <v>0</v>
      </c>
      <c r="V4" s="33">
        <v>0</v>
      </c>
      <c r="W4" s="33">
        <v>17</v>
      </c>
      <c r="X4" s="33">
        <v>2</v>
      </c>
      <c r="Y4" s="64">
        <f>X4*100/W4</f>
        <v>11.764705882352942</v>
      </c>
      <c r="Z4" s="33">
        <v>8</v>
      </c>
      <c r="AA4" s="33">
        <f>Z4*100/W4</f>
        <v>47.05882352941177</v>
      </c>
      <c r="AB4" s="33">
        <v>0</v>
      </c>
      <c r="AC4" s="33">
        <f aca="true" t="shared" si="3" ref="AC4:AC27">AB4*100/W4</f>
        <v>0</v>
      </c>
      <c r="AD4" s="33">
        <v>0</v>
      </c>
      <c r="AE4" s="33">
        <v>0</v>
      </c>
      <c r="AF4" s="133">
        <f aca="true" t="shared" si="4" ref="AF4:AF27">C4+E4+N4+W4</f>
        <v>30</v>
      </c>
      <c r="AG4" s="35">
        <f aca="true" t="shared" si="5" ref="AG4:AG27">E4+N4+W4</f>
        <v>22</v>
      </c>
      <c r="AH4" s="60">
        <f t="shared" si="0"/>
        <v>2</v>
      </c>
      <c r="AI4" s="61">
        <f aca="true" t="shared" si="6" ref="AI4:AI9">AH4*100/AG4</f>
        <v>9.090909090909092</v>
      </c>
      <c r="AJ4" s="37">
        <f aca="true" t="shared" si="7" ref="AJ4:AJ27">H4+Q4+Z4</f>
        <v>11</v>
      </c>
      <c r="AK4" s="37">
        <f>AJ4*100/AG4</f>
        <v>50</v>
      </c>
      <c r="AL4" s="36">
        <f>J4+S4+AB4</f>
        <v>1</v>
      </c>
      <c r="AM4" s="62">
        <f>AL4*100/AG4</f>
        <v>4.545454545454546</v>
      </c>
      <c r="AN4" s="63">
        <f aca="true" t="shared" si="8" ref="AN4:AN27">L4+U4+AD4</f>
        <v>0</v>
      </c>
      <c r="AO4" s="63">
        <f aca="true" t="shared" si="9" ref="AO4:AO27">M4+V4+AE4</f>
        <v>0</v>
      </c>
      <c r="AP4" s="31">
        <v>7</v>
      </c>
      <c r="AQ4" s="33">
        <v>0</v>
      </c>
      <c r="AR4" s="64">
        <f aca="true" t="shared" si="10" ref="AR4:AR26">AQ4*100/AP4</f>
        <v>0</v>
      </c>
      <c r="AS4" s="33">
        <v>2</v>
      </c>
      <c r="AT4" s="64">
        <f>AS4*100/AP4</f>
        <v>28.571428571428573</v>
      </c>
      <c r="AU4" s="33">
        <v>0</v>
      </c>
      <c r="AV4" s="64">
        <f aca="true" t="shared" si="11" ref="AV4:AV27">AU4*100/AP4</f>
        <v>0</v>
      </c>
      <c r="AW4" s="65">
        <v>0</v>
      </c>
      <c r="AX4" s="65">
        <v>0</v>
      </c>
      <c r="AY4" s="33">
        <v>9</v>
      </c>
      <c r="AZ4" s="33">
        <v>1</v>
      </c>
      <c r="BA4" s="66">
        <f aca="true" t="shared" si="12" ref="BA4:BA26">AZ4*100/AY4</f>
        <v>11.11111111111111</v>
      </c>
      <c r="BB4" s="33">
        <v>5</v>
      </c>
      <c r="BC4" s="33">
        <f>BB4*100/AY4</f>
        <v>55.55555555555556</v>
      </c>
      <c r="BD4" s="33">
        <v>0</v>
      </c>
      <c r="BE4" s="33">
        <f aca="true" t="shared" si="13" ref="BE4:BE27">BD4*100/AY4</f>
        <v>0</v>
      </c>
      <c r="BF4" s="33">
        <v>0</v>
      </c>
      <c r="BG4" s="33">
        <v>0</v>
      </c>
      <c r="BH4" s="33">
        <v>9</v>
      </c>
      <c r="BI4" s="33">
        <v>0</v>
      </c>
      <c r="BJ4" s="66">
        <f aca="true" t="shared" si="14" ref="BJ4:BJ26">BI4*100/BH4</f>
        <v>0</v>
      </c>
      <c r="BK4" s="33">
        <v>3</v>
      </c>
      <c r="BL4" s="33">
        <f>BK4*100/BH4</f>
        <v>33.333333333333336</v>
      </c>
      <c r="BM4" s="33">
        <v>0</v>
      </c>
      <c r="BN4" s="33">
        <f aca="true" t="shared" si="15" ref="BN4:BN27">BM4*100/BH4</f>
        <v>0</v>
      </c>
      <c r="BO4" s="33">
        <v>0</v>
      </c>
      <c r="BP4" s="33">
        <v>0</v>
      </c>
      <c r="BQ4" s="33">
        <v>9</v>
      </c>
      <c r="BR4" s="33">
        <v>0</v>
      </c>
      <c r="BS4" s="64">
        <f aca="true" t="shared" si="16" ref="BS4:BS26">BR4*100/BQ4</f>
        <v>0</v>
      </c>
      <c r="BT4" s="33">
        <v>4</v>
      </c>
      <c r="BU4" s="33">
        <f>BT4*100/BQ4</f>
        <v>44.44444444444444</v>
      </c>
      <c r="BV4" s="31">
        <v>0</v>
      </c>
      <c r="BW4" s="33">
        <f aca="true" t="shared" si="17" ref="BW4:BW27">BV4*100/BQ4</f>
        <v>0</v>
      </c>
      <c r="BX4" s="33">
        <v>0</v>
      </c>
      <c r="BY4" s="33">
        <v>0</v>
      </c>
      <c r="BZ4" s="31">
        <v>4</v>
      </c>
      <c r="CA4" s="33">
        <v>0</v>
      </c>
      <c r="CB4" s="66">
        <f aca="true" t="shared" si="18" ref="CB4:CB26">CA4*100/BZ4</f>
        <v>0</v>
      </c>
      <c r="CC4" s="33">
        <v>1</v>
      </c>
      <c r="CD4" s="33">
        <f>CC4*100/BZ4</f>
        <v>25</v>
      </c>
      <c r="CE4" s="31">
        <v>0</v>
      </c>
      <c r="CF4" s="33">
        <f aca="true" t="shared" si="19" ref="CF4:CF27">CE4*100/BZ4</f>
        <v>0</v>
      </c>
      <c r="CG4" s="33">
        <v>0</v>
      </c>
      <c r="CH4" s="33">
        <v>0</v>
      </c>
      <c r="CI4" s="35">
        <f t="shared" si="1"/>
        <v>38</v>
      </c>
      <c r="CJ4" s="60">
        <f t="shared" si="2"/>
        <v>1</v>
      </c>
      <c r="CK4" s="61">
        <f aca="true" t="shared" si="20" ref="CK4:CK27">CJ4*100/CI4</f>
        <v>2.6315789473684212</v>
      </c>
      <c r="CL4" s="37">
        <f aca="true" t="shared" si="21" ref="CL4:CL27">AS4+BB4+BK4+BT4+CC4</f>
        <v>15</v>
      </c>
      <c r="CM4" s="67">
        <f>CL4*100/CI4</f>
        <v>39.473684210526315</v>
      </c>
      <c r="CN4" s="34">
        <f aca="true" t="shared" si="22" ref="CN4:CN27">AU4+BD4+BM4+BV4+CE4</f>
        <v>0</v>
      </c>
      <c r="CO4" s="68">
        <f aca="true" t="shared" si="23" ref="CO4:CO27">CN4*100/CI4</f>
        <v>0</v>
      </c>
      <c r="CP4" s="63">
        <f aca="true" t="shared" si="24" ref="CP4:CP27">AW4+BF4+BO4+BX4+CG4</f>
        <v>0</v>
      </c>
      <c r="CQ4" s="63">
        <f aca="true" t="shared" si="25" ref="CQ4:CQ27">AX4+BG4+BP4+BY4+CH4</f>
        <v>0</v>
      </c>
      <c r="CR4" s="31">
        <v>4</v>
      </c>
      <c r="CS4" s="33"/>
      <c r="CT4" s="66"/>
      <c r="CU4" s="33"/>
      <c r="CV4" s="33"/>
      <c r="CW4" s="31"/>
      <c r="CX4" s="33"/>
      <c r="CY4" s="33"/>
      <c r="CZ4" s="33"/>
      <c r="DA4" s="33">
        <v>0</v>
      </c>
      <c r="DB4" s="66">
        <f aca="true" t="shared" si="26" ref="DB4:DB28">DA4*100/CR4</f>
        <v>0</v>
      </c>
      <c r="DC4" s="33">
        <v>1</v>
      </c>
      <c r="DD4" s="66">
        <f aca="true" t="shared" si="27" ref="DD4:DD28">DC4*100/CR4</f>
        <v>25</v>
      </c>
      <c r="DE4" s="33">
        <v>1</v>
      </c>
      <c r="DF4" s="33">
        <f aca="true" t="shared" si="28" ref="DF4:DF28">DE4*100/CR4</f>
        <v>25</v>
      </c>
      <c r="DG4" s="33">
        <v>0</v>
      </c>
      <c r="DH4" s="33">
        <v>1</v>
      </c>
      <c r="DI4" s="33">
        <v>6</v>
      </c>
      <c r="DJ4" s="33">
        <v>0</v>
      </c>
      <c r="DK4" s="33">
        <f aca="true" t="shared" si="29" ref="DK4:DK28">DJ4*100/DI4</f>
        <v>0</v>
      </c>
      <c r="DL4" s="33">
        <v>3</v>
      </c>
      <c r="DM4" s="33">
        <f aca="true" t="shared" si="30" ref="DM4:DM28">DL4*100/DI4</f>
        <v>50</v>
      </c>
      <c r="DN4" s="33">
        <v>0</v>
      </c>
      <c r="DO4" s="33">
        <f aca="true" t="shared" si="31" ref="DO4:DO28">DN4*100/DI4</f>
        <v>0</v>
      </c>
      <c r="DP4" s="33">
        <v>0</v>
      </c>
      <c r="DQ4" s="33">
        <v>0</v>
      </c>
      <c r="DR4" s="1">
        <f aca="true" t="shared" si="32" ref="DR4:DR26">CR4+DI4</f>
        <v>10</v>
      </c>
      <c r="DS4" s="60">
        <f aca="true" t="shared" si="33" ref="DS4:DS28">DA4+DJ4</f>
        <v>0</v>
      </c>
      <c r="DT4" s="60">
        <f aca="true" t="shared" si="34" ref="DT4:DT28">DS4*100/DR4</f>
        <v>0</v>
      </c>
      <c r="DU4" s="7">
        <f aca="true" t="shared" si="35" ref="DU4:DU28">DC4+DL4</f>
        <v>4</v>
      </c>
      <c r="DV4" s="37">
        <f aca="true" t="shared" si="36" ref="DV4:DV28">DU4*100/DR4</f>
        <v>40</v>
      </c>
      <c r="DW4" s="2">
        <f aca="true" t="shared" si="37" ref="DW4:DW28">DE4+DN4</f>
        <v>1</v>
      </c>
      <c r="DX4" s="34">
        <f aca="true" t="shared" si="38" ref="DX4:DX28">DW4*100/DR4</f>
        <v>10</v>
      </c>
      <c r="DY4" s="69">
        <f aca="true" t="shared" si="39" ref="DY4:DY28">DG4+DP4</f>
        <v>0</v>
      </c>
      <c r="DZ4" s="69">
        <f aca="true" t="shared" si="40" ref="DZ4:DZ28">DH4+DQ4</f>
        <v>1</v>
      </c>
      <c r="EA4" s="35">
        <f aca="true" t="shared" si="41" ref="EA4:EA28">AF4+CI4+DR4</f>
        <v>78</v>
      </c>
      <c r="EB4" s="35">
        <f aca="true" t="shared" si="42" ref="EB4:EB28">AG4+CI4+DR4</f>
        <v>70</v>
      </c>
      <c r="EC4" s="60">
        <f aca="true" t="shared" si="43" ref="EC4:EC28">AH4+CJ4+DS4</f>
        <v>3</v>
      </c>
      <c r="ED4" s="110">
        <f aca="true" t="shared" si="44" ref="ED4:ED28">EC4*100/EB4</f>
        <v>4.285714285714286</v>
      </c>
      <c r="EE4" s="111">
        <f aca="true" t="shared" si="45" ref="EE4:EE28">AJ4+CL4+DU4</f>
        <v>30</v>
      </c>
      <c r="EF4" s="112">
        <f aca="true" t="shared" si="46" ref="EF4:EF28">EE4*100/EB4</f>
        <v>42.857142857142854</v>
      </c>
      <c r="EG4" s="113">
        <f aca="true" t="shared" si="47" ref="EG4:EG28">D4+AL4+CN4+DW4</f>
        <v>2</v>
      </c>
      <c r="EH4" s="114">
        <f aca="true" t="shared" si="48" ref="EH4:EH28">EG4*100/EB4</f>
        <v>2.857142857142857</v>
      </c>
      <c r="EI4" s="82">
        <f aca="true" t="shared" si="49" ref="EI4:EI28">AN4+CP4+DY4</f>
        <v>0</v>
      </c>
      <c r="EJ4" s="83">
        <f aca="true" t="shared" si="50" ref="EJ4:EJ28">AO4+CQ4+DZ4</f>
        <v>1</v>
      </c>
      <c r="EK4" s="32" t="s">
        <v>3</v>
      </c>
      <c r="EL4" s="71"/>
      <c r="EM4" s="71">
        <v>70</v>
      </c>
      <c r="EN4" s="30">
        <v>0</v>
      </c>
      <c r="EO4" s="30">
        <v>1</v>
      </c>
      <c r="EP4" s="38">
        <v>1.43</v>
      </c>
    </row>
    <row r="5" spans="1:146" s="70" customFormat="1" ht="12.75">
      <c r="A5" s="33">
        <v>3</v>
      </c>
      <c r="B5" s="33" t="s">
        <v>4</v>
      </c>
      <c r="C5" s="33">
        <v>4</v>
      </c>
      <c r="D5" s="33">
        <v>0</v>
      </c>
      <c r="E5" s="33">
        <v>1</v>
      </c>
      <c r="F5" s="33">
        <v>0</v>
      </c>
      <c r="G5" s="64">
        <f aca="true" t="shared" si="51" ref="G5:G27">F5*100/E5</f>
        <v>0</v>
      </c>
      <c r="H5" s="33">
        <v>1</v>
      </c>
      <c r="I5" s="33">
        <f>H5*100/E5</f>
        <v>100</v>
      </c>
      <c r="J5" s="33">
        <v>0</v>
      </c>
      <c r="K5" s="33">
        <f aca="true" t="shared" si="52" ref="K5:K27">J5*100/E5</f>
        <v>0</v>
      </c>
      <c r="L5" s="33">
        <v>0</v>
      </c>
      <c r="M5" s="33">
        <v>0</v>
      </c>
      <c r="N5" s="33">
        <v>1</v>
      </c>
      <c r="O5" s="33">
        <v>0</v>
      </c>
      <c r="P5" s="64">
        <f>O5*100/N5</f>
        <v>0</v>
      </c>
      <c r="Q5" s="33">
        <v>0</v>
      </c>
      <c r="R5" s="33">
        <f>Q5*100/N5</f>
        <v>0</v>
      </c>
      <c r="S5" s="33">
        <v>0</v>
      </c>
      <c r="T5" s="33">
        <f aca="true" t="shared" si="53" ref="T5:T27">S5*100/N5</f>
        <v>0</v>
      </c>
      <c r="U5" s="33">
        <v>0</v>
      </c>
      <c r="V5" s="33">
        <v>0</v>
      </c>
      <c r="W5" s="33">
        <v>3</v>
      </c>
      <c r="X5" s="33">
        <v>0</v>
      </c>
      <c r="Y5" s="64">
        <f>X5*100/W5</f>
        <v>0</v>
      </c>
      <c r="Z5" s="33">
        <v>0</v>
      </c>
      <c r="AA5" s="33">
        <f>Z5*100/W5</f>
        <v>0</v>
      </c>
      <c r="AB5" s="33">
        <v>0</v>
      </c>
      <c r="AC5" s="33">
        <v>0</v>
      </c>
      <c r="AD5" s="33">
        <v>0</v>
      </c>
      <c r="AE5" s="33">
        <v>1</v>
      </c>
      <c r="AF5" s="133">
        <f t="shared" si="4"/>
        <v>9</v>
      </c>
      <c r="AG5" s="35">
        <f t="shared" si="5"/>
        <v>5</v>
      </c>
      <c r="AH5" s="60">
        <f t="shared" si="0"/>
        <v>0</v>
      </c>
      <c r="AI5" s="61">
        <f t="shared" si="6"/>
        <v>0</v>
      </c>
      <c r="AJ5" s="37">
        <f t="shared" si="7"/>
        <v>1</v>
      </c>
      <c r="AK5" s="37">
        <f>AJ5*100/AG5</f>
        <v>20</v>
      </c>
      <c r="AL5" s="36">
        <f>J5+S5+AB5</f>
        <v>0</v>
      </c>
      <c r="AM5" s="62">
        <f>AL5*100/AG5</f>
        <v>0</v>
      </c>
      <c r="AN5" s="63">
        <f t="shared" si="8"/>
        <v>0</v>
      </c>
      <c r="AO5" s="63">
        <f t="shared" si="9"/>
        <v>1</v>
      </c>
      <c r="AP5" s="33">
        <v>2</v>
      </c>
      <c r="AQ5" s="33">
        <v>0</v>
      </c>
      <c r="AR5" s="64">
        <f t="shared" si="10"/>
        <v>0</v>
      </c>
      <c r="AS5" s="33">
        <v>2</v>
      </c>
      <c r="AT5" s="64">
        <f>AS5*100/AP5</f>
        <v>100</v>
      </c>
      <c r="AU5" s="33">
        <v>0</v>
      </c>
      <c r="AV5" s="64">
        <f t="shared" si="11"/>
        <v>0</v>
      </c>
      <c r="AW5" s="65">
        <v>0</v>
      </c>
      <c r="AX5" s="65">
        <v>0</v>
      </c>
      <c r="AY5" s="33">
        <v>3</v>
      </c>
      <c r="AZ5" s="33">
        <v>1</v>
      </c>
      <c r="BA5" s="66">
        <f t="shared" si="12"/>
        <v>33.333333333333336</v>
      </c>
      <c r="BB5" s="33">
        <v>0</v>
      </c>
      <c r="BC5" s="33">
        <f>BB5*100/AY5</f>
        <v>0</v>
      </c>
      <c r="BD5" s="33">
        <v>0</v>
      </c>
      <c r="BE5" s="33">
        <f t="shared" si="13"/>
        <v>0</v>
      </c>
      <c r="BF5" s="33">
        <v>0</v>
      </c>
      <c r="BG5" s="33">
        <v>1</v>
      </c>
      <c r="BH5" s="33">
        <v>2</v>
      </c>
      <c r="BI5" s="33">
        <v>0</v>
      </c>
      <c r="BJ5" s="66">
        <f t="shared" si="14"/>
        <v>0</v>
      </c>
      <c r="BK5" s="33">
        <v>0</v>
      </c>
      <c r="BL5" s="33">
        <f>BK5*100/BH5</f>
        <v>0</v>
      </c>
      <c r="BM5" s="33">
        <v>0</v>
      </c>
      <c r="BN5" s="33">
        <f t="shared" si="15"/>
        <v>0</v>
      </c>
      <c r="BO5" s="33">
        <v>0</v>
      </c>
      <c r="BP5" s="33">
        <v>0</v>
      </c>
      <c r="BQ5" s="33">
        <v>4</v>
      </c>
      <c r="BR5" s="33">
        <v>0</v>
      </c>
      <c r="BS5" s="64">
        <f t="shared" si="16"/>
        <v>0</v>
      </c>
      <c r="BT5" s="33">
        <v>0</v>
      </c>
      <c r="BU5" s="33">
        <f>BT5*100/BQ5</f>
        <v>0</v>
      </c>
      <c r="BV5" s="33">
        <v>0</v>
      </c>
      <c r="BW5" s="33">
        <f t="shared" si="17"/>
        <v>0</v>
      </c>
      <c r="BX5" s="33">
        <v>0</v>
      </c>
      <c r="BY5" s="33">
        <v>1</v>
      </c>
      <c r="BZ5" s="33">
        <v>6</v>
      </c>
      <c r="CA5" s="33">
        <v>0</v>
      </c>
      <c r="CB5" s="66">
        <f t="shared" si="18"/>
        <v>0</v>
      </c>
      <c r="CC5" s="33">
        <v>0</v>
      </c>
      <c r="CD5" s="33">
        <f>CC5*100/BZ5</f>
        <v>0</v>
      </c>
      <c r="CE5" s="33">
        <v>1</v>
      </c>
      <c r="CF5" s="33">
        <f t="shared" si="19"/>
        <v>16.666666666666668</v>
      </c>
      <c r="CG5" s="33">
        <v>0</v>
      </c>
      <c r="CH5" s="33">
        <v>1</v>
      </c>
      <c r="CI5" s="35">
        <f t="shared" si="1"/>
        <v>17</v>
      </c>
      <c r="CJ5" s="60">
        <f t="shared" si="2"/>
        <v>1</v>
      </c>
      <c r="CK5" s="61">
        <f t="shared" si="20"/>
        <v>5.882352941176471</v>
      </c>
      <c r="CL5" s="37">
        <f t="shared" si="21"/>
        <v>2</v>
      </c>
      <c r="CM5" s="67">
        <f>CL5*100/CI5</f>
        <v>11.764705882352942</v>
      </c>
      <c r="CN5" s="34">
        <f t="shared" si="22"/>
        <v>1</v>
      </c>
      <c r="CO5" s="68">
        <f t="shared" si="23"/>
        <v>5.882352941176471</v>
      </c>
      <c r="CP5" s="63">
        <f t="shared" si="24"/>
        <v>0</v>
      </c>
      <c r="CQ5" s="63">
        <f t="shared" si="25"/>
        <v>3</v>
      </c>
      <c r="CR5" s="33">
        <v>3</v>
      </c>
      <c r="CS5" s="33"/>
      <c r="CT5" s="66"/>
      <c r="CU5" s="33"/>
      <c r="CV5" s="33"/>
      <c r="CW5" s="33"/>
      <c r="CX5" s="33"/>
      <c r="CY5" s="33"/>
      <c r="CZ5" s="33"/>
      <c r="DA5" s="33">
        <v>0</v>
      </c>
      <c r="DB5" s="66">
        <f t="shared" si="26"/>
        <v>0</v>
      </c>
      <c r="DC5" s="33">
        <v>1</v>
      </c>
      <c r="DD5" s="66">
        <f t="shared" si="27"/>
        <v>33.333333333333336</v>
      </c>
      <c r="DE5" s="33">
        <v>0</v>
      </c>
      <c r="DF5" s="33">
        <f t="shared" si="28"/>
        <v>0</v>
      </c>
      <c r="DG5" s="33">
        <v>0</v>
      </c>
      <c r="DH5" s="33">
        <v>1</v>
      </c>
      <c r="DI5" s="33">
        <v>3</v>
      </c>
      <c r="DJ5" s="33">
        <v>0</v>
      </c>
      <c r="DK5" s="33">
        <f t="shared" si="29"/>
        <v>0</v>
      </c>
      <c r="DL5" s="33">
        <v>0</v>
      </c>
      <c r="DM5" s="33">
        <f t="shared" si="30"/>
        <v>0</v>
      </c>
      <c r="DN5" s="33">
        <v>0</v>
      </c>
      <c r="DO5" s="33">
        <f t="shared" si="31"/>
        <v>0</v>
      </c>
      <c r="DP5" s="33">
        <v>0</v>
      </c>
      <c r="DQ5" s="33">
        <v>0</v>
      </c>
      <c r="DR5" s="1">
        <f t="shared" si="32"/>
        <v>6</v>
      </c>
      <c r="DS5" s="60">
        <f t="shared" si="33"/>
        <v>0</v>
      </c>
      <c r="DT5" s="60">
        <f t="shared" si="34"/>
        <v>0</v>
      </c>
      <c r="DU5" s="7">
        <f t="shared" si="35"/>
        <v>1</v>
      </c>
      <c r="DV5" s="37">
        <f t="shared" si="36"/>
        <v>16.666666666666668</v>
      </c>
      <c r="DW5" s="2">
        <f t="shared" si="37"/>
        <v>0</v>
      </c>
      <c r="DX5" s="34">
        <f t="shared" si="38"/>
        <v>0</v>
      </c>
      <c r="DY5" s="69">
        <f t="shared" si="39"/>
        <v>0</v>
      </c>
      <c r="DZ5" s="69">
        <f t="shared" si="40"/>
        <v>1</v>
      </c>
      <c r="EA5" s="35">
        <f t="shared" si="41"/>
        <v>32</v>
      </c>
      <c r="EB5" s="35">
        <f t="shared" si="42"/>
        <v>28</v>
      </c>
      <c r="EC5" s="60">
        <f t="shared" si="43"/>
        <v>1</v>
      </c>
      <c r="ED5" s="110">
        <f t="shared" si="44"/>
        <v>3.5714285714285716</v>
      </c>
      <c r="EE5" s="111">
        <f t="shared" si="45"/>
        <v>4</v>
      </c>
      <c r="EF5" s="112">
        <f t="shared" si="46"/>
        <v>14.285714285714286</v>
      </c>
      <c r="EG5" s="113">
        <f t="shared" si="47"/>
        <v>1</v>
      </c>
      <c r="EH5" s="114">
        <f t="shared" si="48"/>
        <v>3.5714285714285716</v>
      </c>
      <c r="EI5" s="82">
        <f t="shared" si="49"/>
        <v>0</v>
      </c>
      <c r="EJ5" s="83">
        <f t="shared" si="50"/>
        <v>5</v>
      </c>
      <c r="EK5" s="36" t="s">
        <v>4</v>
      </c>
      <c r="EL5" s="38"/>
      <c r="EM5" s="38">
        <v>28</v>
      </c>
      <c r="EN5" s="70">
        <v>0</v>
      </c>
      <c r="EO5" s="70">
        <v>5</v>
      </c>
      <c r="EP5" s="38">
        <v>17.9</v>
      </c>
    </row>
    <row r="6" spans="1:146" s="30" customFormat="1" ht="12.75">
      <c r="A6" s="31">
        <v>4</v>
      </c>
      <c r="B6" s="31" t="s">
        <v>28</v>
      </c>
      <c r="C6" s="33">
        <v>50</v>
      </c>
      <c r="D6" s="33">
        <v>1</v>
      </c>
      <c r="E6" s="33">
        <v>49</v>
      </c>
      <c r="F6" s="33">
        <v>9</v>
      </c>
      <c r="G6" s="64">
        <f t="shared" si="51"/>
        <v>18.367346938775512</v>
      </c>
      <c r="H6" s="33">
        <v>19</v>
      </c>
      <c r="I6" s="33">
        <f>H6*100/E6</f>
        <v>38.775510204081634</v>
      </c>
      <c r="J6" s="33">
        <v>1</v>
      </c>
      <c r="K6" s="33">
        <f t="shared" si="52"/>
        <v>2.0408163265306123</v>
      </c>
      <c r="L6" s="33">
        <v>1</v>
      </c>
      <c r="M6" s="33">
        <v>5</v>
      </c>
      <c r="N6" s="33">
        <v>37</v>
      </c>
      <c r="O6" s="33">
        <v>6</v>
      </c>
      <c r="P6" s="64">
        <f>O6*100/N6</f>
        <v>16.216216216216218</v>
      </c>
      <c r="Q6" s="33">
        <v>12</v>
      </c>
      <c r="R6" s="33">
        <f>Q6*100/N6</f>
        <v>32.432432432432435</v>
      </c>
      <c r="S6" s="33">
        <v>0</v>
      </c>
      <c r="T6" s="33">
        <f t="shared" si="53"/>
        <v>0</v>
      </c>
      <c r="U6" s="33">
        <v>0</v>
      </c>
      <c r="V6" s="33">
        <v>4</v>
      </c>
      <c r="W6" s="33">
        <v>34</v>
      </c>
      <c r="X6" s="33">
        <v>2</v>
      </c>
      <c r="Y6" s="64">
        <f>X6*100/W6</f>
        <v>5.882352941176471</v>
      </c>
      <c r="Z6" s="33">
        <v>14</v>
      </c>
      <c r="AA6" s="33">
        <f>Z6*100/W6</f>
        <v>41.1764705882353</v>
      </c>
      <c r="AB6" s="33">
        <v>1</v>
      </c>
      <c r="AC6" s="33">
        <f t="shared" si="3"/>
        <v>2.9411764705882355</v>
      </c>
      <c r="AD6" s="33">
        <v>1</v>
      </c>
      <c r="AE6" s="33">
        <v>0</v>
      </c>
      <c r="AF6" s="133">
        <f t="shared" si="4"/>
        <v>170</v>
      </c>
      <c r="AG6" s="35">
        <f t="shared" si="5"/>
        <v>120</v>
      </c>
      <c r="AH6" s="60">
        <f t="shared" si="0"/>
        <v>17</v>
      </c>
      <c r="AI6" s="61">
        <f t="shared" si="6"/>
        <v>14.166666666666666</v>
      </c>
      <c r="AJ6" s="37">
        <f t="shared" si="7"/>
        <v>45</v>
      </c>
      <c r="AK6" s="37">
        <f>AJ6*100/AG6</f>
        <v>37.5</v>
      </c>
      <c r="AL6" s="36">
        <f>J6+S6+AB6</f>
        <v>2</v>
      </c>
      <c r="AM6" s="62">
        <f>AL6*100/AG6</f>
        <v>1.6666666666666667</v>
      </c>
      <c r="AN6" s="63">
        <f t="shared" si="8"/>
        <v>2</v>
      </c>
      <c r="AO6" s="63">
        <f t="shared" si="9"/>
        <v>9</v>
      </c>
      <c r="AP6" s="31">
        <v>42</v>
      </c>
      <c r="AQ6" s="33">
        <v>1</v>
      </c>
      <c r="AR6" s="64">
        <f t="shared" si="10"/>
        <v>2.380952380952381</v>
      </c>
      <c r="AS6" s="33">
        <v>10</v>
      </c>
      <c r="AT6" s="64">
        <f aca="true" t="shared" si="54" ref="AT6:AT27">AS6*100/AP6</f>
        <v>23.80952380952381</v>
      </c>
      <c r="AU6" s="33">
        <v>0</v>
      </c>
      <c r="AV6" s="64">
        <f t="shared" si="11"/>
        <v>0</v>
      </c>
      <c r="AW6" s="65">
        <v>1</v>
      </c>
      <c r="AX6" s="65">
        <v>2</v>
      </c>
      <c r="AY6" s="33">
        <v>37</v>
      </c>
      <c r="AZ6" s="33">
        <v>3</v>
      </c>
      <c r="BA6" s="66">
        <f t="shared" si="12"/>
        <v>8.108108108108109</v>
      </c>
      <c r="BB6" s="33">
        <v>16</v>
      </c>
      <c r="BC6" s="33">
        <f aca="true" t="shared" si="55" ref="BC6:BC26">BB6*100/AY6</f>
        <v>43.24324324324324</v>
      </c>
      <c r="BD6" s="33">
        <v>0</v>
      </c>
      <c r="BE6" s="33">
        <f t="shared" si="13"/>
        <v>0</v>
      </c>
      <c r="BF6" s="33">
        <v>0</v>
      </c>
      <c r="BG6" s="33">
        <v>3</v>
      </c>
      <c r="BH6" s="33">
        <v>33</v>
      </c>
      <c r="BI6" s="33">
        <v>1</v>
      </c>
      <c r="BJ6" s="66">
        <f t="shared" si="14"/>
        <v>3.0303030303030303</v>
      </c>
      <c r="BK6" s="33">
        <v>16</v>
      </c>
      <c r="BL6" s="33">
        <f aca="true" t="shared" si="56" ref="BL6:BL26">BK6*100/BH6</f>
        <v>48.484848484848484</v>
      </c>
      <c r="BM6" s="33">
        <v>1</v>
      </c>
      <c r="BN6" s="33">
        <f t="shared" si="15"/>
        <v>3.0303030303030303</v>
      </c>
      <c r="BO6" s="33">
        <v>0</v>
      </c>
      <c r="BP6" s="33">
        <v>0</v>
      </c>
      <c r="BQ6" s="33">
        <v>33</v>
      </c>
      <c r="BR6" s="33">
        <v>0</v>
      </c>
      <c r="BS6" s="64">
        <f t="shared" si="16"/>
        <v>0</v>
      </c>
      <c r="BT6" s="33">
        <v>13</v>
      </c>
      <c r="BU6" s="33">
        <f aca="true" t="shared" si="57" ref="BU6:BU26">BT6*100/BQ6</f>
        <v>39.39393939393939</v>
      </c>
      <c r="BV6" s="33">
        <v>0</v>
      </c>
      <c r="BW6" s="33">
        <f t="shared" si="17"/>
        <v>0</v>
      </c>
      <c r="BX6" s="33">
        <v>0</v>
      </c>
      <c r="BY6" s="33">
        <v>1</v>
      </c>
      <c r="BZ6" s="33">
        <v>32</v>
      </c>
      <c r="CA6" s="33">
        <v>0</v>
      </c>
      <c r="CB6" s="66">
        <f t="shared" si="18"/>
        <v>0</v>
      </c>
      <c r="CC6" s="33">
        <v>12</v>
      </c>
      <c r="CD6" s="33">
        <f aca="true" t="shared" si="58" ref="CD6:CD26">CC6*100/BZ6</f>
        <v>37.5</v>
      </c>
      <c r="CE6" s="33">
        <v>0</v>
      </c>
      <c r="CF6" s="33">
        <f t="shared" si="19"/>
        <v>0</v>
      </c>
      <c r="CG6" s="33">
        <v>0</v>
      </c>
      <c r="CH6" s="33">
        <v>0</v>
      </c>
      <c r="CI6" s="35">
        <f t="shared" si="1"/>
        <v>177</v>
      </c>
      <c r="CJ6" s="60">
        <f t="shared" si="2"/>
        <v>5</v>
      </c>
      <c r="CK6" s="61">
        <f t="shared" si="20"/>
        <v>2.824858757062147</v>
      </c>
      <c r="CL6" s="37">
        <f t="shared" si="21"/>
        <v>67</v>
      </c>
      <c r="CM6" s="67">
        <f aca="true" t="shared" si="59" ref="CM6:CM27">CL6*100/CI6</f>
        <v>37.85310734463277</v>
      </c>
      <c r="CN6" s="34">
        <f t="shared" si="22"/>
        <v>1</v>
      </c>
      <c r="CO6" s="68">
        <f t="shared" si="23"/>
        <v>0.5649717514124294</v>
      </c>
      <c r="CP6" s="63">
        <f t="shared" si="24"/>
        <v>1</v>
      </c>
      <c r="CQ6" s="63">
        <f t="shared" si="25"/>
        <v>6</v>
      </c>
      <c r="CR6" s="31">
        <v>24</v>
      </c>
      <c r="CS6" s="33"/>
      <c r="CT6" s="66"/>
      <c r="CU6" s="33"/>
      <c r="CV6" s="33"/>
      <c r="CW6" s="31"/>
      <c r="CX6" s="33"/>
      <c r="CY6" s="33"/>
      <c r="CZ6" s="33"/>
      <c r="DA6" s="33">
        <v>1</v>
      </c>
      <c r="DB6" s="66">
        <f t="shared" si="26"/>
        <v>4.166666666666667</v>
      </c>
      <c r="DC6" s="33">
        <v>12</v>
      </c>
      <c r="DD6" s="66">
        <f t="shared" si="27"/>
        <v>50</v>
      </c>
      <c r="DE6" s="33">
        <v>0</v>
      </c>
      <c r="DF6" s="33">
        <f t="shared" si="28"/>
        <v>0</v>
      </c>
      <c r="DG6" s="33">
        <v>0</v>
      </c>
      <c r="DH6" s="33">
        <v>0</v>
      </c>
      <c r="DI6" s="33">
        <v>27</v>
      </c>
      <c r="DJ6" s="33">
        <v>3</v>
      </c>
      <c r="DK6" s="33">
        <f t="shared" si="29"/>
        <v>11.11111111111111</v>
      </c>
      <c r="DL6" s="33">
        <v>7</v>
      </c>
      <c r="DM6" s="33">
        <f t="shared" si="30"/>
        <v>25.925925925925927</v>
      </c>
      <c r="DN6" s="33">
        <v>0</v>
      </c>
      <c r="DO6" s="33">
        <f t="shared" si="31"/>
        <v>0</v>
      </c>
      <c r="DP6" s="33">
        <v>0</v>
      </c>
      <c r="DQ6" s="33">
        <v>0</v>
      </c>
      <c r="DR6" s="1">
        <f t="shared" si="32"/>
        <v>51</v>
      </c>
      <c r="DS6" s="60">
        <f t="shared" si="33"/>
        <v>4</v>
      </c>
      <c r="DT6" s="60">
        <f t="shared" si="34"/>
        <v>7.8431372549019605</v>
      </c>
      <c r="DU6" s="7">
        <f t="shared" si="35"/>
        <v>19</v>
      </c>
      <c r="DV6" s="37">
        <f t="shared" si="36"/>
        <v>37.254901960784316</v>
      </c>
      <c r="DW6" s="2">
        <f t="shared" si="37"/>
        <v>0</v>
      </c>
      <c r="DX6" s="34">
        <f t="shared" si="38"/>
        <v>0</v>
      </c>
      <c r="DY6" s="69">
        <f t="shared" si="39"/>
        <v>0</v>
      </c>
      <c r="DZ6" s="69">
        <f t="shared" si="40"/>
        <v>0</v>
      </c>
      <c r="EA6" s="35">
        <f t="shared" si="41"/>
        <v>398</v>
      </c>
      <c r="EB6" s="35">
        <f t="shared" si="42"/>
        <v>348</v>
      </c>
      <c r="EC6" s="60">
        <f t="shared" si="43"/>
        <v>26</v>
      </c>
      <c r="ED6" s="110">
        <f t="shared" si="44"/>
        <v>7.471264367816092</v>
      </c>
      <c r="EE6" s="111">
        <f t="shared" si="45"/>
        <v>131</v>
      </c>
      <c r="EF6" s="112">
        <f t="shared" si="46"/>
        <v>37.64367816091954</v>
      </c>
      <c r="EG6" s="113">
        <f t="shared" si="47"/>
        <v>4</v>
      </c>
      <c r="EH6" s="114">
        <f t="shared" si="48"/>
        <v>1.1494252873563218</v>
      </c>
      <c r="EI6" s="82">
        <f t="shared" si="49"/>
        <v>3</v>
      </c>
      <c r="EJ6" s="83">
        <f t="shared" si="50"/>
        <v>15</v>
      </c>
      <c r="EK6" s="32" t="s">
        <v>28</v>
      </c>
      <c r="EL6" s="71"/>
      <c r="EM6" s="38">
        <v>348</v>
      </c>
      <c r="EN6" s="70">
        <v>3</v>
      </c>
      <c r="EO6" s="70">
        <v>15</v>
      </c>
      <c r="EP6" s="38">
        <v>5.17</v>
      </c>
    </row>
    <row r="7" spans="1:146" s="70" customFormat="1" ht="12.75">
      <c r="A7" s="33">
        <v>5</v>
      </c>
      <c r="B7" s="33" t="s">
        <v>29</v>
      </c>
      <c r="C7" s="33">
        <v>54</v>
      </c>
      <c r="D7" s="33">
        <v>0</v>
      </c>
      <c r="E7" s="33">
        <v>51</v>
      </c>
      <c r="F7" s="33">
        <v>8</v>
      </c>
      <c r="G7" s="64">
        <f t="shared" si="51"/>
        <v>15.686274509803921</v>
      </c>
      <c r="H7" s="33">
        <v>27</v>
      </c>
      <c r="I7" s="33">
        <f>H7*100/E7</f>
        <v>52.94117647058823</v>
      </c>
      <c r="J7" s="33">
        <v>0</v>
      </c>
      <c r="K7" s="33">
        <f t="shared" si="52"/>
        <v>0</v>
      </c>
      <c r="L7" s="33">
        <v>1</v>
      </c>
      <c r="M7" s="33">
        <v>3</v>
      </c>
      <c r="N7" s="33">
        <v>51</v>
      </c>
      <c r="O7" s="33">
        <v>7</v>
      </c>
      <c r="P7" s="64">
        <f>O7*100/N7</f>
        <v>13.72549019607843</v>
      </c>
      <c r="Q7" s="33">
        <v>26</v>
      </c>
      <c r="R7" s="33">
        <f>Q7*100/N7</f>
        <v>50.98039215686274</v>
      </c>
      <c r="S7" s="33">
        <v>0</v>
      </c>
      <c r="T7" s="33">
        <f t="shared" si="53"/>
        <v>0</v>
      </c>
      <c r="U7" s="33">
        <v>1</v>
      </c>
      <c r="V7" s="33">
        <v>1</v>
      </c>
      <c r="W7" s="33">
        <v>64</v>
      </c>
      <c r="X7" s="33">
        <v>8</v>
      </c>
      <c r="Y7" s="64">
        <f>X7*100/W7</f>
        <v>12.5</v>
      </c>
      <c r="Z7" s="33">
        <v>32</v>
      </c>
      <c r="AA7" s="33">
        <f>Z7*100/W7</f>
        <v>50</v>
      </c>
      <c r="AB7" s="33">
        <v>0</v>
      </c>
      <c r="AC7" s="33">
        <f t="shared" si="3"/>
        <v>0</v>
      </c>
      <c r="AD7" s="33">
        <v>0</v>
      </c>
      <c r="AE7" s="33">
        <v>0</v>
      </c>
      <c r="AF7" s="133">
        <f t="shared" si="4"/>
        <v>220</v>
      </c>
      <c r="AG7" s="35">
        <f t="shared" si="5"/>
        <v>166</v>
      </c>
      <c r="AH7" s="60">
        <f t="shared" si="0"/>
        <v>23</v>
      </c>
      <c r="AI7" s="61">
        <f t="shared" si="6"/>
        <v>13.855421686746988</v>
      </c>
      <c r="AJ7" s="37">
        <f t="shared" si="7"/>
        <v>85</v>
      </c>
      <c r="AK7" s="37">
        <f>AJ7*100/AG7</f>
        <v>51.204819277108435</v>
      </c>
      <c r="AL7" s="36">
        <f aca="true" t="shared" si="60" ref="AL7:AL27">J7+S7+AB7</f>
        <v>0</v>
      </c>
      <c r="AM7" s="62">
        <f>AL7*100/AG7</f>
        <v>0</v>
      </c>
      <c r="AN7" s="63">
        <f t="shared" si="8"/>
        <v>2</v>
      </c>
      <c r="AO7" s="63">
        <f t="shared" si="9"/>
        <v>4</v>
      </c>
      <c r="AP7" s="33">
        <v>48</v>
      </c>
      <c r="AQ7" s="33">
        <v>3</v>
      </c>
      <c r="AR7" s="64">
        <f t="shared" si="10"/>
        <v>6.25</v>
      </c>
      <c r="AS7" s="33">
        <v>23</v>
      </c>
      <c r="AT7" s="64">
        <f t="shared" si="54"/>
        <v>47.916666666666664</v>
      </c>
      <c r="AU7" s="33">
        <v>1</v>
      </c>
      <c r="AV7" s="64">
        <f t="shared" si="11"/>
        <v>2.0833333333333335</v>
      </c>
      <c r="AW7" s="65">
        <v>0</v>
      </c>
      <c r="AX7" s="65">
        <v>4</v>
      </c>
      <c r="AY7" s="33">
        <v>57</v>
      </c>
      <c r="AZ7" s="33">
        <v>7</v>
      </c>
      <c r="BA7" s="66">
        <f t="shared" si="12"/>
        <v>12.280701754385966</v>
      </c>
      <c r="BB7" s="33">
        <v>26</v>
      </c>
      <c r="BC7" s="33">
        <f t="shared" si="55"/>
        <v>45.6140350877193</v>
      </c>
      <c r="BD7" s="33">
        <v>0</v>
      </c>
      <c r="BE7" s="33">
        <f t="shared" si="13"/>
        <v>0</v>
      </c>
      <c r="BF7" s="33">
        <v>1</v>
      </c>
      <c r="BG7" s="33">
        <v>2</v>
      </c>
      <c r="BH7" s="33">
        <v>42</v>
      </c>
      <c r="BI7" s="33">
        <v>1</v>
      </c>
      <c r="BJ7" s="66">
        <f t="shared" si="14"/>
        <v>2.380952380952381</v>
      </c>
      <c r="BK7" s="33">
        <v>15</v>
      </c>
      <c r="BL7" s="33">
        <f t="shared" si="56"/>
        <v>35.714285714285715</v>
      </c>
      <c r="BM7" s="33">
        <v>0</v>
      </c>
      <c r="BN7" s="33">
        <f t="shared" si="15"/>
        <v>0</v>
      </c>
      <c r="BO7" s="33">
        <v>2</v>
      </c>
      <c r="BP7" s="33">
        <v>2</v>
      </c>
      <c r="BQ7" s="33">
        <v>50</v>
      </c>
      <c r="BR7" s="33">
        <v>5</v>
      </c>
      <c r="BS7" s="64">
        <f t="shared" si="16"/>
        <v>10</v>
      </c>
      <c r="BT7" s="33">
        <v>12</v>
      </c>
      <c r="BU7" s="33">
        <f t="shared" si="57"/>
        <v>24</v>
      </c>
      <c r="BV7" s="33">
        <v>0</v>
      </c>
      <c r="BW7" s="33">
        <f t="shared" si="17"/>
        <v>0</v>
      </c>
      <c r="BX7" s="33">
        <v>0</v>
      </c>
      <c r="BY7" s="33">
        <v>2</v>
      </c>
      <c r="BZ7" s="33">
        <v>49</v>
      </c>
      <c r="CA7" s="33">
        <v>5</v>
      </c>
      <c r="CB7" s="66">
        <f t="shared" si="18"/>
        <v>10.204081632653061</v>
      </c>
      <c r="CC7" s="33">
        <v>11</v>
      </c>
      <c r="CD7" s="33">
        <f t="shared" si="58"/>
        <v>22.448979591836736</v>
      </c>
      <c r="CE7" s="33">
        <v>0</v>
      </c>
      <c r="CF7" s="33">
        <f t="shared" si="19"/>
        <v>0</v>
      </c>
      <c r="CG7" s="33">
        <v>2</v>
      </c>
      <c r="CH7" s="33">
        <v>2</v>
      </c>
      <c r="CI7" s="35">
        <f t="shared" si="1"/>
        <v>246</v>
      </c>
      <c r="CJ7" s="60">
        <f t="shared" si="2"/>
        <v>21</v>
      </c>
      <c r="CK7" s="61">
        <f t="shared" si="20"/>
        <v>8.536585365853659</v>
      </c>
      <c r="CL7" s="37">
        <f t="shared" si="21"/>
        <v>87</v>
      </c>
      <c r="CM7" s="67">
        <f t="shared" si="59"/>
        <v>35.36585365853659</v>
      </c>
      <c r="CN7" s="34">
        <f t="shared" si="22"/>
        <v>1</v>
      </c>
      <c r="CO7" s="68">
        <f t="shared" si="23"/>
        <v>0.4065040650406504</v>
      </c>
      <c r="CP7" s="63">
        <f t="shared" si="24"/>
        <v>5</v>
      </c>
      <c r="CQ7" s="63">
        <f t="shared" si="25"/>
        <v>12</v>
      </c>
      <c r="CR7" s="33">
        <v>29</v>
      </c>
      <c r="CS7" s="33"/>
      <c r="CT7" s="66"/>
      <c r="CU7" s="33"/>
      <c r="CV7" s="33"/>
      <c r="CW7" s="33"/>
      <c r="CX7" s="33"/>
      <c r="CY7" s="33"/>
      <c r="CZ7" s="33"/>
      <c r="DA7" s="33">
        <v>1</v>
      </c>
      <c r="DB7" s="66">
        <f t="shared" si="26"/>
        <v>3.4482758620689653</v>
      </c>
      <c r="DC7" s="33">
        <v>10</v>
      </c>
      <c r="DD7" s="66">
        <f t="shared" si="27"/>
        <v>34.48275862068966</v>
      </c>
      <c r="DE7" s="33">
        <v>0</v>
      </c>
      <c r="DF7" s="33">
        <f t="shared" si="28"/>
        <v>0</v>
      </c>
      <c r="DG7" s="33">
        <v>0</v>
      </c>
      <c r="DH7" s="33">
        <v>1</v>
      </c>
      <c r="DI7" s="33">
        <v>36</v>
      </c>
      <c r="DJ7" s="33">
        <v>4</v>
      </c>
      <c r="DK7" s="33">
        <f t="shared" si="29"/>
        <v>11.11111111111111</v>
      </c>
      <c r="DL7" s="33">
        <v>15</v>
      </c>
      <c r="DM7" s="33">
        <f t="shared" si="30"/>
        <v>41.666666666666664</v>
      </c>
      <c r="DN7" s="33">
        <v>0</v>
      </c>
      <c r="DO7" s="33">
        <f t="shared" si="31"/>
        <v>0</v>
      </c>
      <c r="DP7" s="33">
        <v>0</v>
      </c>
      <c r="DQ7" s="33">
        <v>2</v>
      </c>
      <c r="DR7" s="1">
        <f t="shared" si="32"/>
        <v>65</v>
      </c>
      <c r="DS7" s="60">
        <f t="shared" si="33"/>
        <v>5</v>
      </c>
      <c r="DT7" s="60">
        <f t="shared" si="34"/>
        <v>7.6923076923076925</v>
      </c>
      <c r="DU7" s="7">
        <f t="shared" si="35"/>
        <v>25</v>
      </c>
      <c r="DV7" s="37">
        <f t="shared" si="36"/>
        <v>38.46153846153846</v>
      </c>
      <c r="DW7" s="2">
        <f t="shared" si="37"/>
        <v>0</v>
      </c>
      <c r="DX7" s="34">
        <f t="shared" si="38"/>
        <v>0</v>
      </c>
      <c r="DY7" s="69">
        <f t="shared" si="39"/>
        <v>0</v>
      </c>
      <c r="DZ7" s="69">
        <f t="shared" si="40"/>
        <v>3</v>
      </c>
      <c r="EA7" s="35">
        <f t="shared" si="41"/>
        <v>531</v>
      </c>
      <c r="EB7" s="35">
        <f t="shared" si="42"/>
        <v>477</v>
      </c>
      <c r="EC7" s="60">
        <f t="shared" si="43"/>
        <v>49</v>
      </c>
      <c r="ED7" s="110">
        <f t="shared" si="44"/>
        <v>10.272536687631026</v>
      </c>
      <c r="EE7" s="111">
        <f t="shared" si="45"/>
        <v>197</v>
      </c>
      <c r="EF7" s="112">
        <f t="shared" si="46"/>
        <v>41.299790356394126</v>
      </c>
      <c r="EG7" s="113">
        <f t="shared" si="47"/>
        <v>1</v>
      </c>
      <c r="EH7" s="114">
        <f t="shared" si="48"/>
        <v>0.20964360587002095</v>
      </c>
      <c r="EI7" s="82">
        <f t="shared" si="49"/>
        <v>7</v>
      </c>
      <c r="EJ7" s="83">
        <f t="shared" si="50"/>
        <v>19</v>
      </c>
      <c r="EK7" s="36" t="s">
        <v>29</v>
      </c>
      <c r="EL7" s="38"/>
      <c r="EM7" s="38">
        <v>477</v>
      </c>
      <c r="EN7" s="70">
        <v>7</v>
      </c>
      <c r="EO7" s="70">
        <v>19</v>
      </c>
      <c r="EP7" s="38">
        <v>5.45</v>
      </c>
    </row>
    <row r="8" spans="1:146" s="30" customFormat="1" ht="12.75">
      <c r="A8" s="31">
        <v>6</v>
      </c>
      <c r="B8" s="31" t="s">
        <v>30</v>
      </c>
      <c r="C8" s="33">
        <v>52</v>
      </c>
      <c r="D8" s="33">
        <v>0</v>
      </c>
      <c r="E8" s="33">
        <v>41</v>
      </c>
      <c r="F8" s="33">
        <v>15</v>
      </c>
      <c r="G8" s="64">
        <f t="shared" si="51"/>
        <v>36.58536585365854</v>
      </c>
      <c r="H8" s="33">
        <v>12</v>
      </c>
      <c r="I8" s="33">
        <f aca="true" t="shared" si="61" ref="I8:I27">H8*100/E8</f>
        <v>29.26829268292683</v>
      </c>
      <c r="J8" s="33">
        <v>0</v>
      </c>
      <c r="K8" s="33">
        <f t="shared" si="52"/>
        <v>0</v>
      </c>
      <c r="L8" s="33">
        <v>0</v>
      </c>
      <c r="M8" s="33">
        <v>0</v>
      </c>
      <c r="N8" s="33">
        <v>22</v>
      </c>
      <c r="O8" s="33">
        <v>1</v>
      </c>
      <c r="P8" s="64">
        <f aca="true" t="shared" si="62" ref="P8:P27">O8*100/N8</f>
        <v>4.545454545454546</v>
      </c>
      <c r="Q8" s="33">
        <v>9</v>
      </c>
      <c r="R8" s="33">
        <f aca="true" t="shared" si="63" ref="R8:R27">Q8*100/N8</f>
        <v>40.90909090909091</v>
      </c>
      <c r="S8" s="33">
        <v>0</v>
      </c>
      <c r="T8" s="33">
        <f t="shared" si="53"/>
        <v>0</v>
      </c>
      <c r="U8" s="33">
        <v>0</v>
      </c>
      <c r="V8" s="33">
        <v>0</v>
      </c>
      <c r="W8" s="33">
        <v>20</v>
      </c>
      <c r="X8" s="33">
        <v>3</v>
      </c>
      <c r="Y8" s="64">
        <f aca="true" t="shared" si="64" ref="Y8:Y27">X8*100/W8</f>
        <v>15</v>
      </c>
      <c r="Z8" s="33">
        <v>8</v>
      </c>
      <c r="AA8" s="33">
        <f aca="true" t="shared" si="65" ref="AA8:AA27">Z8*100/W8</f>
        <v>40</v>
      </c>
      <c r="AB8" s="33">
        <v>1</v>
      </c>
      <c r="AC8" s="33">
        <f t="shared" si="3"/>
        <v>5</v>
      </c>
      <c r="AD8" s="33">
        <v>1</v>
      </c>
      <c r="AE8" s="33">
        <v>1</v>
      </c>
      <c r="AF8" s="133">
        <f t="shared" si="4"/>
        <v>135</v>
      </c>
      <c r="AG8" s="35">
        <f t="shared" si="5"/>
        <v>83</v>
      </c>
      <c r="AH8" s="60">
        <f t="shared" si="0"/>
        <v>19</v>
      </c>
      <c r="AI8" s="61">
        <f t="shared" si="6"/>
        <v>22.89156626506024</v>
      </c>
      <c r="AJ8" s="37">
        <f t="shared" si="7"/>
        <v>29</v>
      </c>
      <c r="AK8" s="37">
        <f aca="true" t="shared" si="66" ref="AK8:AK27">AJ8*100/AG8</f>
        <v>34.93975903614458</v>
      </c>
      <c r="AL8" s="36">
        <f t="shared" si="60"/>
        <v>1</v>
      </c>
      <c r="AM8" s="62">
        <f aca="true" t="shared" si="67" ref="AM8:AM27">AL8*100/AG8</f>
        <v>1.2048192771084338</v>
      </c>
      <c r="AN8" s="63">
        <f t="shared" si="8"/>
        <v>1</v>
      </c>
      <c r="AO8" s="63">
        <f t="shared" si="9"/>
        <v>1</v>
      </c>
      <c r="AP8" s="31">
        <v>23</v>
      </c>
      <c r="AQ8" s="33">
        <v>1</v>
      </c>
      <c r="AR8" s="64">
        <f t="shared" si="10"/>
        <v>4.3478260869565215</v>
      </c>
      <c r="AS8" s="33">
        <v>10</v>
      </c>
      <c r="AT8" s="64">
        <f t="shared" si="54"/>
        <v>43.47826086956522</v>
      </c>
      <c r="AU8" s="33">
        <v>0</v>
      </c>
      <c r="AV8" s="64">
        <f t="shared" si="11"/>
        <v>0</v>
      </c>
      <c r="AW8" s="65">
        <v>0</v>
      </c>
      <c r="AX8" s="65">
        <v>0</v>
      </c>
      <c r="AY8" s="33">
        <v>24</v>
      </c>
      <c r="AZ8" s="33">
        <v>2</v>
      </c>
      <c r="BA8" s="66">
        <f t="shared" si="12"/>
        <v>8.333333333333334</v>
      </c>
      <c r="BB8" s="33">
        <v>8</v>
      </c>
      <c r="BC8" s="33">
        <f t="shared" si="55"/>
        <v>33.333333333333336</v>
      </c>
      <c r="BD8" s="33">
        <v>1</v>
      </c>
      <c r="BE8" s="33">
        <f t="shared" si="13"/>
        <v>4.166666666666667</v>
      </c>
      <c r="BF8" s="33">
        <v>0</v>
      </c>
      <c r="BG8" s="33">
        <v>1</v>
      </c>
      <c r="BH8" s="33">
        <v>26</v>
      </c>
      <c r="BI8" s="33">
        <v>0</v>
      </c>
      <c r="BJ8" s="66">
        <f t="shared" si="14"/>
        <v>0</v>
      </c>
      <c r="BK8" s="33">
        <v>10</v>
      </c>
      <c r="BL8" s="33">
        <f t="shared" si="56"/>
        <v>38.46153846153846</v>
      </c>
      <c r="BM8" s="33">
        <v>0</v>
      </c>
      <c r="BN8" s="33">
        <f t="shared" si="15"/>
        <v>0</v>
      </c>
      <c r="BO8" s="33">
        <v>0</v>
      </c>
      <c r="BP8" s="33">
        <v>0</v>
      </c>
      <c r="BQ8" s="33">
        <v>23</v>
      </c>
      <c r="BR8" s="33">
        <v>1</v>
      </c>
      <c r="BS8" s="64">
        <f t="shared" si="16"/>
        <v>4.3478260869565215</v>
      </c>
      <c r="BT8" s="33">
        <v>1</v>
      </c>
      <c r="BU8" s="33">
        <f t="shared" si="57"/>
        <v>4.3478260869565215</v>
      </c>
      <c r="BV8" s="33">
        <v>3</v>
      </c>
      <c r="BW8" s="33">
        <f t="shared" si="17"/>
        <v>13.043478260869565</v>
      </c>
      <c r="BX8" s="33">
        <v>0</v>
      </c>
      <c r="BY8" s="33">
        <v>0</v>
      </c>
      <c r="BZ8" s="33">
        <v>23</v>
      </c>
      <c r="CA8" s="33">
        <v>1</v>
      </c>
      <c r="CB8" s="66">
        <f t="shared" si="18"/>
        <v>4.3478260869565215</v>
      </c>
      <c r="CC8" s="33">
        <v>4</v>
      </c>
      <c r="CD8" s="33">
        <f t="shared" si="58"/>
        <v>17.391304347826086</v>
      </c>
      <c r="CE8" s="33">
        <v>6</v>
      </c>
      <c r="CF8" s="33">
        <f t="shared" si="19"/>
        <v>26.08695652173913</v>
      </c>
      <c r="CG8" s="33">
        <v>1</v>
      </c>
      <c r="CH8" s="33">
        <v>0</v>
      </c>
      <c r="CI8" s="35">
        <f t="shared" si="1"/>
        <v>119</v>
      </c>
      <c r="CJ8" s="60">
        <f t="shared" si="2"/>
        <v>5</v>
      </c>
      <c r="CK8" s="61">
        <f t="shared" si="20"/>
        <v>4.201680672268908</v>
      </c>
      <c r="CL8" s="37">
        <f t="shared" si="21"/>
        <v>33</v>
      </c>
      <c r="CM8" s="67">
        <f t="shared" si="59"/>
        <v>27.73109243697479</v>
      </c>
      <c r="CN8" s="34">
        <f t="shared" si="22"/>
        <v>10</v>
      </c>
      <c r="CO8" s="68">
        <f t="shared" si="23"/>
        <v>8.403361344537815</v>
      </c>
      <c r="CP8" s="63">
        <f t="shared" si="24"/>
        <v>1</v>
      </c>
      <c r="CQ8" s="63">
        <f t="shared" si="25"/>
        <v>1</v>
      </c>
      <c r="CR8" s="31">
        <v>13</v>
      </c>
      <c r="CS8" s="33"/>
      <c r="CT8" s="66"/>
      <c r="CU8" s="33"/>
      <c r="CV8" s="33"/>
      <c r="CW8" s="31"/>
      <c r="CX8" s="33"/>
      <c r="CY8" s="33"/>
      <c r="CZ8" s="33"/>
      <c r="DA8" s="33">
        <v>0</v>
      </c>
      <c r="DB8" s="66">
        <f t="shared" si="26"/>
        <v>0</v>
      </c>
      <c r="DC8" s="33">
        <v>2</v>
      </c>
      <c r="DD8" s="66">
        <f t="shared" si="27"/>
        <v>15.384615384615385</v>
      </c>
      <c r="DE8" s="33">
        <v>0</v>
      </c>
      <c r="DF8" s="33">
        <f t="shared" si="28"/>
        <v>0</v>
      </c>
      <c r="DG8" s="33">
        <v>1</v>
      </c>
      <c r="DH8" s="33">
        <v>0</v>
      </c>
      <c r="DI8" s="33">
        <v>7</v>
      </c>
      <c r="DJ8" s="33">
        <v>1</v>
      </c>
      <c r="DK8" s="33">
        <f t="shared" si="29"/>
        <v>14.285714285714286</v>
      </c>
      <c r="DL8" s="33">
        <v>0</v>
      </c>
      <c r="DM8" s="33">
        <f t="shared" si="30"/>
        <v>0</v>
      </c>
      <c r="DN8" s="33">
        <v>0</v>
      </c>
      <c r="DO8" s="33">
        <f t="shared" si="31"/>
        <v>0</v>
      </c>
      <c r="DP8" s="33">
        <v>0</v>
      </c>
      <c r="DQ8" s="33">
        <v>0</v>
      </c>
      <c r="DR8" s="1">
        <f t="shared" si="32"/>
        <v>20</v>
      </c>
      <c r="DS8" s="60">
        <f t="shared" si="33"/>
        <v>1</v>
      </c>
      <c r="DT8" s="60">
        <f t="shared" si="34"/>
        <v>5</v>
      </c>
      <c r="DU8" s="7">
        <f t="shared" si="35"/>
        <v>2</v>
      </c>
      <c r="DV8" s="37">
        <f t="shared" si="36"/>
        <v>10</v>
      </c>
      <c r="DW8" s="2">
        <f t="shared" si="37"/>
        <v>0</v>
      </c>
      <c r="DX8" s="34">
        <f t="shared" si="38"/>
        <v>0</v>
      </c>
      <c r="DY8" s="69">
        <f t="shared" si="39"/>
        <v>1</v>
      </c>
      <c r="DZ8" s="69">
        <f t="shared" si="40"/>
        <v>0</v>
      </c>
      <c r="EA8" s="35">
        <f t="shared" si="41"/>
        <v>274</v>
      </c>
      <c r="EB8" s="35">
        <f t="shared" si="42"/>
        <v>222</v>
      </c>
      <c r="EC8" s="60">
        <f t="shared" si="43"/>
        <v>25</v>
      </c>
      <c r="ED8" s="110">
        <f t="shared" si="44"/>
        <v>11.26126126126126</v>
      </c>
      <c r="EE8" s="111">
        <f t="shared" si="45"/>
        <v>64</v>
      </c>
      <c r="EF8" s="112">
        <f t="shared" si="46"/>
        <v>28.82882882882883</v>
      </c>
      <c r="EG8" s="113">
        <f t="shared" si="47"/>
        <v>11</v>
      </c>
      <c r="EH8" s="114">
        <f t="shared" si="48"/>
        <v>4.954954954954955</v>
      </c>
      <c r="EI8" s="82">
        <f t="shared" si="49"/>
        <v>3</v>
      </c>
      <c r="EJ8" s="83">
        <f t="shared" si="50"/>
        <v>2</v>
      </c>
      <c r="EK8" s="32" t="s">
        <v>30</v>
      </c>
      <c r="EL8" s="71"/>
      <c r="EM8" s="38">
        <v>222</v>
      </c>
      <c r="EN8" s="70">
        <v>3</v>
      </c>
      <c r="EO8" s="70">
        <v>2</v>
      </c>
      <c r="EP8" s="38">
        <v>2.25</v>
      </c>
    </row>
    <row r="9" spans="1:146" s="30" customFormat="1" ht="12.75">
      <c r="A9" s="31">
        <v>7</v>
      </c>
      <c r="B9" s="31" t="s">
        <v>31</v>
      </c>
      <c r="C9" s="33">
        <v>22</v>
      </c>
      <c r="D9" s="33">
        <v>0</v>
      </c>
      <c r="E9" s="33">
        <v>21</v>
      </c>
      <c r="F9" s="33">
        <v>4</v>
      </c>
      <c r="G9" s="64">
        <f t="shared" si="51"/>
        <v>19.047619047619047</v>
      </c>
      <c r="H9" s="33">
        <v>6</v>
      </c>
      <c r="I9" s="33">
        <f t="shared" si="61"/>
        <v>28.571428571428573</v>
      </c>
      <c r="J9" s="33">
        <v>0</v>
      </c>
      <c r="K9" s="33">
        <f t="shared" si="52"/>
        <v>0</v>
      </c>
      <c r="L9" s="33">
        <v>1</v>
      </c>
      <c r="M9" s="33">
        <v>1</v>
      </c>
      <c r="N9" s="33">
        <v>25</v>
      </c>
      <c r="O9" s="33">
        <v>3</v>
      </c>
      <c r="P9" s="64">
        <f t="shared" si="62"/>
        <v>12</v>
      </c>
      <c r="Q9" s="33">
        <v>8</v>
      </c>
      <c r="R9" s="33">
        <f t="shared" si="63"/>
        <v>32</v>
      </c>
      <c r="S9" s="33">
        <v>1</v>
      </c>
      <c r="T9" s="33">
        <f t="shared" si="53"/>
        <v>4</v>
      </c>
      <c r="U9" s="33">
        <v>0</v>
      </c>
      <c r="V9" s="33">
        <v>1</v>
      </c>
      <c r="W9" s="33">
        <v>19</v>
      </c>
      <c r="X9" s="33">
        <v>5</v>
      </c>
      <c r="Y9" s="64">
        <f t="shared" si="64"/>
        <v>26.31578947368421</v>
      </c>
      <c r="Z9" s="33">
        <v>7</v>
      </c>
      <c r="AA9" s="33">
        <f t="shared" si="65"/>
        <v>36.8421052631579</v>
      </c>
      <c r="AB9" s="33">
        <v>0</v>
      </c>
      <c r="AC9" s="33">
        <f t="shared" si="3"/>
        <v>0</v>
      </c>
      <c r="AD9" s="33">
        <v>0</v>
      </c>
      <c r="AE9" s="33">
        <v>2</v>
      </c>
      <c r="AF9" s="133">
        <f t="shared" si="4"/>
        <v>87</v>
      </c>
      <c r="AG9" s="35">
        <f t="shared" si="5"/>
        <v>65</v>
      </c>
      <c r="AH9" s="60">
        <f t="shared" si="0"/>
        <v>12</v>
      </c>
      <c r="AI9" s="61">
        <f t="shared" si="6"/>
        <v>18.46153846153846</v>
      </c>
      <c r="AJ9" s="37">
        <f t="shared" si="7"/>
        <v>21</v>
      </c>
      <c r="AK9" s="37">
        <f t="shared" si="66"/>
        <v>32.30769230769231</v>
      </c>
      <c r="AL9" s="36">
        <f t="shared" si="60"/>
        <v>1</v>
      </c>
      <c r="AM9" s="62">
        <f t="shared" si="67"/>
        <v>1.5384615384615385</v>
      </c>
      <c r="AN9" s="63">
        <f t="shared" si="8"/>
        <v>1</v>
      </c>
      <c r="AO9" s="63">
        <f t="shared" si="9"/>
        <v>4</v>
      </c>
      <c r="AP9" s="31">
        <v>21</v>
      </c>
      <c r="AQ9" s="33">
        <v>1</v>
      </c>
      <c r="AR9" s="64">
        <f t="shared" si="10"/>
        <v>4.761904761904762</v>
      </c>
      <c r="AS9" s="33">
        <v>10</v>
      </c>
      <c r="AT9" s="64">
        <f t="shared" si="54"/>
        <v>47.61904761904762</v>
      </c>
      <c r="AU9" s="33">
        <v>0</v>
      </c>
      <c r="AV9" s="64">
        <f t="shared" si="11"/>
        <v>0</v>
      </c>
      <c r="AW9" s="65">
        <v>0</v>
      </c>
      <c r="AX9" s="65">
        <v>4</v>
      </c>
      <c r="AY9" s="33">
        <v>22</v>
      </c>
      <c r="AZ9" s="33">
        <v>4</v>
      </c>
      <c r="BA9" s="66">
        <f t="shared" si="12"/>
        <v>18.181818181818183</v>
      </c>
      <c r="BB9" s="33">
        <v>9</v>
      </c>
      <c r="BC9" s="33">
        <f t="shared" si="55"/>
        <v>40.90909090909091</v>
      </c>
      <c r="BD9" s="33">
        <v>0</v>
      </c>
      <c r="BE9" s="33">
        <f t="shared" si="13"/>
        <v>0</v>
      </c>
      <c r="BF9" s="33">
        <v>1</v>
      </c>
      <c r="BG9" s="33">
        <v>2</v>
      </c>
      <c r="BH9" s="33">
        <v>18</v>
      </c>
      <c r="BI9" s="33">
        <v>0</v>
      </c>
      <c r="BJ9" s="66">
        <f t="shared" si="14"/>
        <v>0</v>
      </c>
      <c r="BK9" s="33">
        <v>11</v>
      </c>
      <c r="BL9" s="33">
        <f t="shared" si="56"/>
        <v>61.111111111111114</v>
      </c>
      <c r="BM9" s="33">
        <v>0</v>
      </c>
      <c r="BN9" s="33">
        <f t="shared" si="15"/>
        <v>0</v>
      </c>
      <c r="BO9" s="33">
        <v>1</v>
      </c>
      <c r="BP9" s="33">
        <v>0</v>
      </c>
      <c r="BQ9" s="33">
        <v>21</v>
      </c>
      <c r="BR9" s="33">
        <v>2</v>
      </c>
      <c r="BS9" s="64">
        <f t="shared" si="16"/>
        <v>9.523809523809524</v>
      </c>
      <c r="BT9" s="33">
        <v>11</v>
      </c>
      <c r="BU9" s="33">
        <f t="shared" si="57"/>
        <v>52.38095238095238</v>
      </c>
      <c r="BV9" s="33">
        <v>1</v>
      </c>
      <c r="BW9" s="33">
        <f t="shared" si="17"/>
        <v>4.761904761904762</v>
      </c>
      <c r="BX9" s="33">
        <v>1</v>
      </c>
      <c r="BY9" s="33">
        <v>0</v>
      </c>
      <c r="BZ9" s="33">
        <v>14</v>
      </c>
      <c r="CA9" s="33">
        <v>0</v>
      </c>
      <c r="CB9" s="66">
        <f t="shared" si="18"/>
        <v>0</v>
      </c>
      <c r="CC9" s="33">
        <v>3</v>
      </c>
      <c r="CD9" s="33">
        <f t="shared" si="58"/>
        <v>21.428571428571427</v>
      </c>
      <c r="CE9" s="33">
        <v>0</v>
      </c>
      <c r="CF9" s="33">
        <f t="shared" si="19"/>
        <v>0</v>
      </c>
      <c r="CG9" s="33">
        <v>0</v>
      </c>
      <c r="CH9" s="33">
        <v>0</v>
      </c>
      <c r="CI9" s="35">
        <f t="shared" si="1"/>
        <v>96</v>
      </c>
      <c r="CJ9" s="60">
        <f t="shared" si="2"/>
        <v>7</v>
      </c>
      <c r="CK9" s="61">
        <f t="shared" si="20"/>
        <v>7.291666666666667</v>
      </c>
      <c r="CL9" s="37">
        <f t="shared" si="21"/>
        <v>44</v>
      </c>
      <c r="CM9" s="67">
        <f t="shared" si="59"/>
        <v>45.833333333333336</v>
      </c>
      <c r="CN9" s="34">
        <f t="shared" si="22"/>
        <v>1</v>
      </c>
      <c r="CO9" s="68">
        <f t="shared" si="23"/>
        <v>1.0416666666666667</v>
      </c>
      <c r="CP9" s="63">
        <f t="shared" si="24"/>
        <v>3</v>
      </c>
      <c r="CQ9" s="63">
        <f t="shared" si="25"/>
        <v>6</v>
      </c>
      <c r="CR9" s="31">
        <v>8</v>
      </c>
      <c r="CS9" s="33"/>
      <c r="CT9" s="66"/>
      <c r="CU9" s="33"/>
      <c r="CV9" s="33"/>
      <c r="CW9" s="31"/>
      <c r="CX9" s="33"/>
      <c r="CY9" s="33"/>
      <c r="CZ9" s="33"/>
      <c r="DA9" s="33">
        <v>0</v>
      </c>
      <c r="DB9" s="66">
        <f t="shared" si="26"/>
        <v>0</v>
      </c>
      <c r="DC9" s="33">
        <v>2</v>
      </c>
      <c r="DD9" s="66">
        <f t="shared" si="27"/>
        <v>25</v>
      </c>
      <c r="DE9" s="33">
        <v>0</v>
      </c>
      <c r="DF9" s="33">
        <f t="shared" si="28"/>
        <v>0</v>
      </c>
      <c r="DG9" s="33">
        <v>0</v>
      </c>
      <c r="DH9" s="33">
        <v>2</v>
      </c>
      <c r="DI9" s="33">
        <v>14</v>
      </c>
      <c r="DJ9" s="33">
        <v>1</v>
      </c>
      <c r="DK9" s="33">
        <f t="shared" si="29"/>
        <v>7.142857142857143</v>
      </c>
      <c r="DL9" s="33">
        <v>6</v>
      </c>
      <c r="DM9" s="33">
        <f t="shared" si="30"/>
        <v>42.857142857142854</v>
      </c>
      <c r="DN9" s="33">
        <v>0</v>
      </c>
      <c r="DO9" s="33">
        <f t="shared" si="31"/>
        <v>0</v>
      </c>
      <c r="DP9" s="33">
        <v>1</v>
      </c>
      <c r="DQ9" s="33">
        <v>2</v>
      </c>
      <c r="DR9" s="1">
        <f t="shared" si="32"/>
        <v>22</v>
      </c>
      <c r="DS9" s="60">
        <f t="shared" si="33"/>
        <v>1</v>
      </c>
      <c r="DT9" s="60">
        <f t="shared" si="34"/>
        <v>4.545454545454546</v>
      </c>
      <c r="DU9" s="7">
        <f t="shared" si="35"/>
        <v>8</v>
      </c>
      <c r="DV9" s="37">
        <f t="shared" si="36"/>
        <v>36.36363636363637</v>
      </c>
      <c r="DW9" s="2">
        <f t="shared" si="37"/>
        <v>0</v>
      </c>
      <c r="DX9" s="34">
        <f t="shared" si="38"/>
        <v>0</v>
      </c>
      <c r="DY9" s="69">
        <f t="shared" si="39"/>
        <v>1</v>
      </c>
      <c r="DZ9" s="69">
        <f t="shared" si="40"/>
        <v>4</v>
      </c>
      <c r="EA9" s="35">
        <f t="shared" si="41"/>
        <v>205</v>
      </c>
      <c r="EB9" s="35">
        <f t="shared" si="42"/>
        <v>183</v>
      </c>
      <c r="EC9" s="60">
        <f t="shared" si="43"/>
        <v>20</v>
      </c>
      <c r="ED9" s="110">
        <f t="shared" si="44"/>
        <v>10.92896174863388</v>
      </c>
      <c r="EE9" s="111">
        <f t="shared" si="45"/>
        <v>73</v>
      </c>
      <c r="EF9" s="112">
        <f t="shared" si="46"/>
        <v>39.89071038251366</v>
      </c>
      <c r="EG9" s="113">
        <f t="shared" si="47"/>
        <v>2</v>
      </c>
      <c r="EH9" s="114">
        <f t="shared" si="48"/>
        <v>1.092896174863388</v>
      </c>
      <c r="EI9" s="82">
        <f t="shared" si="49"/>
        <v>5</v>
      </c>
      <c r="EJ9" s="83">
        <f t="shared" si="50"/>
        <v>14</v>
      </c>
      <c r="EK9" s="32" t="s">
        <v>31</v>
      </c>
      <c r="EL9" s="71"/>
      <c r="EM9" s="38">
        <v>183</v>
      </c>
      <c r="EN9" s="70">
        <v>5</v>
      </c>
      <c r="EO9" s="70">
        <v>14</v>
      </c>
      <c r="EP9" s="38">
        <v>10.4</v>
      </c>
    </row>
    <row r="10" spans="1:146" s="30" customFormat="1" ht="12.75">
      <c r="A10" s="31">
        <v>8</v>
      </c>
      <c r="B10" s="31" t="s">
        <v>5</v>
      </c>
      <c r="C10" s="33">
        <v>35</v>
      </c>
      <c r="D10" s="33">
        <v>2</v>
      </c>
      <c r="E10" s="33">
        <v>22</v>
      </c>
      <c r="F10" s="33">
        <v>0</v>
      </c>
      <c r="G10" s="64">
        <f t="shared" si="51"/>
        <v>0</v>
      </c>
      <c r="H10" s="33">
        <v>11</v>
      </c>
      <c r="I10" s="33">
        <f t="shared" si="61"/>
        <v>50</v>
      </c>
      <c r="J10" s="33">
        <v>0</v>
      </c>
      <c r="K10" s="33">
        <f t="shared" si="52"/>
        <v>0</v>
      </c>
      <c r="L10" s="33">
        <v>0</v>
      </c>
      <c r="M10" s="58">
        <v>3</v>
      </c>
      <c r="N10" s="58">
        <v>24</v>
      </c>
      <c r="O10" s="58">
        <v>5</v>
      </c>
      <c r="P10" s="64">
        <f t="shared" si="62"/>
        <v>20.833333333333332</v>
      </c>
      <c r="Q10" s="33">
        <v>6</v>
      </c>
      <c r="R10" s="33">
        <f t="shared" si="63"/>
        <v>25</v>
      </c>
      <c r="S10" s="33">
        <v>1</v>
      </c>
      <c r="T10" s="33">
        <f t="shared" si="53"/>
        <v>4.166666666666667</v>
      </c>
      <c r="U10" s="33">
        <v>0</v>
      </c>
      <c r="V10" s="33">
        <v>2</v>
      </c>
      <c r="W10" s="33">
        <v>28</v>
      </c>
      <c r="X10" s="33">
        <v>0</v>
      </c>
      <c r="Y10" s="64">
        <f t="shared" si="64"/>
        <v>0</v>
      </c>
      <c r="Z10" s="33">
        <v>20</v>
      </c>
      <c r="AA10" s="33">
        <f t="shared" si="65"/>
        <v>71.42857142857143</v>
      </c>
      <c r="AB10" s="33">
        <v>0</v>
      </c>
      <c r="AC10" s="33">
        <f t="shared" si="3"/>
        <v>0</v>
      </c>
      <c r="AD10" s="33">
        <v>3</v>
      </c>
      <c r="AE10" s="33">
        <v>3</v>
      </c>
      <c r="AF10" s="133">
        <f t="shared" si="4"/>
        <v>109</v>
      </c>
      <c r="AG10" s="35">
        <f t="shared" si="5"/>
        <v>74</v>
      </c>
      <c r="AH10" s="60">
        <f t="shared" si="0"/>
        <v>5</v>
      </c>
      <c r="AI10" s="61">
        <f aca="true" t="shared" si="68" ref="AI10:AI27">AH10*100/AG10</f>
        <v>6.756756756756757</v>
      </c>
      <c r="AJ10" s="37">
        <f t="shared" si="7"/>
        <v>37</v>
      </c>
      <c r="AK10" s="37">
        <f t="shared" si="66"/>
        <v>50</v>
      </c>
      <c r="AL10" s="36">
        <f t="shared" si="60"/>
        <v>1</v>
      </c>
      <c r="AM10" s="62">
        <f t="shared" si="67"/>
        <v>1.3513513513513513</v>
      </c>
      <c r="AN10" s="63">
        <f t="shared" si="8"/>
        <v>3</v>
      </c>
      <c r="AO10" s="63">
        <f t="shared" si="9"/>
        <v>8</v>
      </c>
      <c r="AP10" s="31">
        <v>25</v>
      </c>
      <c r="AQ10" s="33">
        <v>7</v>
      </c>
      <c r="AR10" s="64">
        <f t="shared" si="10"/>
        <v>28</v>
      </c>
      <c r="AS10" s="33">
        <v>11</v>
      </c>
      <c r="AT10" s="64">
        <f t="shared" si="54"/>
        <v>44</v>
      </c>
      <c r="AU10" s="33">
        <v>0</v>
      </c>
      <c r="AV10" s="64">
        <f t="shared" si="11"/>
        <v>0</v>
      </c>
      <c r="AW10" s="65">
        <v>1</v>
      </c>
      <c r="AX10" s="65">
        <v>0</v>
      </c>
      <c r="AY10" s="33">
        <v>22</v>
      </c>
      <c r="AZ10" s="33">
        <v>4</v>
      </c>
      <c r="BA10" s="66">
        <f t="shared" si="12"/>
        <v>18.181818181818183</v>
      </c>
      <c r="BB10" s="33">
        <v>6</v>
      </c>
      <c r="BC10" s="33">
        <f t="shared" si="55"/>
        <v>27.272727272727273</v>
      </c>
      <c r="BD10" s="33">
        <v>0</v>
      </c>
      <c r="BE10" s="33">
        <f t="shared" si="13"/>
        <v>0</v>
      </c>
      <c r="BF10" s="33">
        <v>0</v>
      </c>
      <c r="BG10" s="33">
        <v>0</v>
      </c>
      <c r="BH10" s="33">
        <v>21</v>
      </c>
      <c r="BI10" s="33">
        <v>3</v>
      </c>
      <c r="BJ10" s="66">
        <f t="shared" si="14"/>
        <v>14.285714285714286</v>
      </c>
      <c r="BK10" s="33">
        <v>8</v>
      </c>
      <c r="BL10" s="33">
        <f t="shared" si="56"/>
        <v>38.095238095238095</v>
      </c>
      <c r="BM10" s="33">
        <v>1</v>
      </c>
      <c r="BN10" s="33">
        <f t="shared" si="15"/>
        <v>4.761904761904762</v>
      </c>
      <c r="BO10" s="33">
        <v>1</v>
      </c>
      <c r="BP10" s="33">
        <v>1</v>
      </c>
      <c r="BQ10" s="33">
        <v>17</v>
      </c>
      <c r="BR10" s="33">
        <v>1</v>
      </c>
      <c r="BS10" s="64">
        <f t="shared" si="16"/>
        <v>5.882352941176471</v>
      </c>
      <c r="BT10" s="33">
        <v>7</v>
      </c>
      <c r="BU10" s="33">
        <f t="shared" si="57"/>
        <v>41.1764705882353</v>
      </c>
      <c r="BV10" s="33">
        <v>0</v>
      </c>
      <c r="BW10" s="33">
        <f t="shared" si="17"/>
        <v>0</v>
      </c>
      <c r="BX10" s="33">
        <v>0</v>
      </c>
      <c r="BY10" s="33">
        <v>1</v>
      </c>
      <c r="BZ10" s="33">
        <v>29</v>
      </c>
      <c r="CA10" s="33">
        <v>4</v>
      </c>
      <c r="CB10" s="66">
        <f t="shared" si="18"/>
        <v>13.793103448275861</v>
      </c>
      <c r="CC10" s="33">
        <v>8</v>
      </c>
      <c r="CD10" s="33">
        <f t="shared" si="58"/>
        <v>27.586206896551722</v>
      </c>
      <c r="CE10" s="33">
        <v>1</v>
      </c>
      <c r="CF10" s="33">
        <f t="shared" si="19"/>
        <v>3.4482758620689653</v>
      </c>
      <c r="CG10" s="33">
        <v>0</v>
      </c>
      <c r="CH10" s="33">
        <v>2</v>
      </c>
      <c r="CI10" s="35">
        <f t="shared" si="1"/>
        <v>114</v>
      </c>
      <c r="CJ10" s="60">
        <f t="shared" si="2"/>
        <v>19</v>
      </c>
      <c r="CK10" s="61">
        <f t="shared" si="20"/>
        <v>16.666666666666668</v>
      </c>
      <c r="CL10" s="37">
        <f t="shared" si="21"/>
        <v>40</v>
      </c>
      <c r="CM10" s="67">
        <f t="shared" si="59"/>
        <v>35.08771929824562</v>
      </c>
      <c r="CN10" s="34">
        <f t="shared" si="22"/>
        <v>2</v>
      </c>
      <c r="CO10" s="68">
        <f t="shared" si="23"/>
        <v>1.7543859649122806</v>
      </c>
      <c r="CP10" s="63">
        <f t="shared" si="24"/>
        <v>2</v>
      </c>
      <c r="CQ10" s="63">
        <f t="shared" si="25"/>
        <v>4</v>
      </c>
      <c r="CR10" s="31">
        <v>6</v>
      </c>
      <c r="CS10" s="33"/>
      <c r="CT10" s="66"/>
      <c r="CU10" s="33"/>
      <c r="CV10" s="33"/>
      <c r="CW10" s="31"/>
      <c r="CX10" s="33"/>
      <c r="CY10" s="33"/>
      <c r="CZ10" s="33"/>
      <c r="DA10" s="33">
        <v>0</v>
      </c>
      <c r="DB10" s="66">
        <f t="shared" si="26"/>
        <v>0</v>
      </c>
      <c r="DC10" s="33">
        <v>3</v>
      </c>
      <c r="DD10" s="66">
        <f t="shared" si="27"/>
        <v>50</v>
      </c>
      <c r="DE10" s="33">
        <v>0</v>
      </c>
      <c r="DF10" s="33">
        <f t="shared" si="28"/>
        <v>0</v>
      </c>
      <c r="DG10" s="33">
        <v>0</v>
      </c>
      <c r="DH10" s="33">
        <v>0</v>
      </c>
      <c r="DI10" s="33">
        <v>11</v>
      </c>
      <c r="DJ10" s="33">
        <v>5</v>
      </c>
      <c r="DK10" s="33">
        <f t="shared" si="29"/>
        <v>45.45454545454545</v>
      </c>
      <c r="DL10" s="33">
        <v>4</v>
      </c>
      <c r="DM10" s="33">
        <f t="shared" si="30"/>
        <v>36.36363636363637</v>
      </c>
      <c r="DN10" s="33">
        <v>0</v>
      </c>
      <c r="DO10" s="33">
        <f t="shared" si="31"/>
        <v>0</v>
      </c>
      <c r="DP10" s="33">
        <v>0</v>
      </c>
      <c r="DQ10" s="33">
        <v>0</v>
      </c>
      <c r="DR10" s="1">
        <f t="shared" si="32"/>
        <v>17</v>
      </c>
      <c r="DS10" s="60">
        <f t="shared" si="33"/>
        <v>5</v>
      </c>
      <c r="DT10" s="60">
        <f t="shared" si="34"/>
        <v>29.41176470588235</v>
      </c>
      <c r="DU10" s="7">
        <f t="shared" si="35"/>
        <v>7</v>
      </c>
      <c r="DV10" s="37">
        <f t="shared" si="36"/>
        <v>41.1764705882353</v>
      </c>
      <c r="DW10" s="2">
        <f t="shared" si="37"/>
        <v>0</v>
      </c>
      <c r="DX10" s="34">
        <f t="shared" si="38"/>
        <v>0</v>
      </c>
      <c r="DY10" s="69">
        <f t="shared" si="39"/>
        <v>0</v>
      </c>
      <c r="DZ10" s="69">
        <f t="shared" si="40"/>
        <v>0</v>
      </c>
      <c r="EA10" s="35">
        <f t="shared" si="41"/>
        <v>240</v>
      </c>
      <c r="EB10" s="35">
        <f t="shared" si="42"/>
        <v>205</v>
      </c>
      <c r="EC10" s="60">
        <f t="shared" si="43"/>
        <v>29</v>
      </c>
      <c r="ED10" s="110">
        <f t="shared" si="44"/>
        <v>14.146341463414634</v>
      </c>
      <c r="EE10" s="111">
        <f t="shared" si="45"/>
        <v>84</v>
      </c>
      <c r="EF10" s="112">
        <f t="shared" si="46"/>
        <v>40.97560975609756</v>
      </c>
      <c r="EG10" s="113">
        <f t="shared" si="47"/>
        <v>5</v>
      </c>
      <c r="EH10" s="114">
        <f t="shared" si="48"/>
        <v>2.4390243902439024</v>
      </c>
      <c r="EI10" s="82">
        <f t="shared" si="49"/>
        <v>5</v>
      </c>
      <c r="EJ10" s="83">
        <f t="shared" si="50"/>
        <v>12</v>
      </c>
      <c r="EK10" s="32" t="s">
        <v>5</v>
      </c>
      <c r="EL10" s="71"/>
      <c r="EM10" s="38">
        <v>205</v>
      </c>
      <c r="EN10" s="70">
        <v>5</v>
      </c>
      <c r="EO10" s="70">
        <v>12</v>
      </c>
      <c r="EP10" s="38">
        <v>8.29</v>
      </c>
    </row>
    <row r="11" spans="1:146" s="30" customFormat="1" ht="12.75">
      <c r="A11" s="31">
        <v>9</v>
      </c>
      <c r="B11" s="31" t="s">
        <v>6</v>
      </c>
      <c r="C11" s="33">
        <v>5</v>
      </c>
      <c r="D11" s="33">
        <v>0</v>
      </c>
      <c r="E11" s="33">
        <v>8</v>
      </c>
      <c r="F11" s="33">
        <v>0</v>
      </c>
      <c r="G11" s="64">
        <f t="shared" si="51"/>
        <v>0</v>
      </c>
      <c r="H11" s="33">
        <v>5</v>
      </c>
      <c r="I11" s="33">
        <f t="shared" si="61"/>
        <v>62.5</v>
      </c>
      <c r="J11" s="33">
        <v>1</v>
      </c>
      <c r="K11" s="33">
        <f t="shared" si="52"/>
        <v>12.5</v>
      </c>
      <c r="L11" s="33">
        <v>0</v>
      </c>
      <c r="M11" s="58">
        <v>0</v>
      </c>
      <c r="N11" s="58">
        <v>12</v>
      </c>
      <c r="O11" s="58">
        <v>0</v>
      </c>
      <c r="P11" s="64">
        <f t="shared" si="62"/>
        <v>0</v>
      </c>
      <c r="Q11" s="33">
        <v>7</v>
      </c>
      <c r="R11" s="33">
        <f t="shared" si="63"/>
        <v>58.333333333333336</v>
      </c>
      <c r="S11" s="33">
        <v>0</v>
      </c>
      <c r="T11" s="33">
        <f t="shared" si="53"/>
        <v>0</v>
      </c>
      <c r="U11" s="33">
        <v>0</v>
      </c>
      <c r="V11" s="33">
        <v>1</v>
      </c>
      <c r="W11" s="33">
        <v>12</v>
      </c>
      <c r="X11" s="33">
        <v>0</v>
      </c>
      <c r="Y11" s="64">
        <f t="shared" si="64"/>
        <v>0</v>
      </c>
      <c r="Z11" s="33">
        <v>2</v>
      </c>
      <c r="AA11" s="33">
        <f t="shared" si="65"/>
        <v>16.666666666666668</v>
      </c>
      <c r="AB11" s="33">
        <v>0</v>
      </c>
      <c r="AC11" s="33">
        <f t="shared" si="3"/>
        <v>0</v>
      </c>
      <c r="AD11" s="33">
        <v>0</v>
      </c>
      <c r="AE11" s="33">
        <v>0</v>
      </c>
      <c r="AF11" s="133">
        <f t="shared" si="4"/>
        <v>37</v>
      </c>
      <c r="AG11" s="35">
        <f t="shared" si="5"/>
        <v>32</v>
      </c>
      <c r="AH11" s="60">
        <f t="shared" si="0"/>
        <v>0</v>
      </c>
      <c r="AI11" s="61">
        <f t="shared" si="68"/>
        <v>0</v>
      </c>
      <c r="AJ11" s="37">
        <f t="shared" si="7"/>
        <v>14</v>
      </c>
      <c r="AK11" s="37">
        <f t="shared" si="66"/>
        <v>43.75</v>
      </c>
      <c r="AL11" s="36">
        <f t="shared" si="60"/>
        <v>1</v>
      </c>
      <c r="AM11" s="62">
        <f t="shared" si="67"/>
        <v>3.125</v>
      </c>
      <c r="AN11" s="63">
        <f t="shared" si="8"/>
        <v>0</v>
      </c>
      <c r="AO11" s="63">
        <f t="shared" si="9"/>
        <v>1</v>
      </c>
      <c r="AP11" s="31">
        <v>7</v>
      </c>
      <c r="AQ11" s="33">
        <v>0</v>
      </c>
      <c r="AR11" s="64">
        <f t="shared" si="10"/>
        <v>0</v>
      </c>
      <c r="AS11" s="33">
        <v>3</v>
      </c>
      <c r="AT11" s="64">
        <f t="shared" si="54"/>
        <v>42.857142857142854</v>
      </c>
      <c r="AU11" s="33">
        <v>0</v>
      </c>
      <c r="AV11" s="64">
        <v>0</v>
      </c>
      <c r="AW11" s="65">
        <v>0</v>
      </c>
      <c r="AX11" s="65">
        <v>0</v>
      </c>
      <c r="AY11" s="33">
        <v>7</v>
      </c>
      <c r="AZ11" s="33">
        <v>0</v>
      </c>
      <c r="BA11" s="66">
        <f t="shared" si="12"/>
        <v>0</v>
      </c>
      <c r="BB11" s="33">
        <v>3</v>
      </c>
      <c r="BC11" s="33">
        <f t="shared" si="55"/>
        <v>42.857142857142854</v>
      </c>
      <c r="BD11" s="33">
        <v>0</v>
      </c>
      <c r="BE11" s="33">
        <f t="shared" si="13"/>
        <v>0</v>
      </c>
      <c r="BF11" s="33">
        <v>0</v>
      </c>
      <c r="BG11" s="33">
        <v>2</v>
      </c>
      <c r="BH11" s="33">
        <v>8</v>
      </c>
      <c r="BI11" s="33">
        <v>0</v>
      </c>
      <c r="BJ11" s="66">
        <f t="shared" si="14"/>
        <v>0</v>
      </c>
      <c r="BK11" s="33">
        <v>2</v>
      </c>
      <c r="BL11" s="33">
        <f t="shared" si="56"/>
        <v>25</v>
      </c>
      <c r="BM11" s="33">
        <v>0</v>
      </c>
      <c r="BN11" s="33">
        <f t="shared" si="15"/>
        <v>0</v>
      </c>
      <c r="BO11" s="33">
        <v>0</v>
      </c>
      <c r="BP11" s="33">
        <v>0</v>
      </c>
      <c r="BQ11" s="33">
        <v>10</v>
      </c>
      <c r="BR11" s="33">
        <v>0</v>
      </c>
      <c r="BS11" s="64">
        <f t="shared" si="16"/>
        <v>0</v>
      </c>
      <c r="BT11" s="33">
        <v>6</v>
      </c>
      <c r="BU11" s="33">
        <f t="shared" si="57"/>
        <v>60</v>
      </c>
      <c r="BV11" s="33">
        <v>0</v>
      </c>
      <c r="BW11" s="33">
        <f t="shared" si="17"/>
        <v>0</v>
      </c>
      <c r="BX11" s="33">
        <v>0</v>
      </c>
      <c r="BY11" s="33">
        <v>0</v>
      </c>
      <c r="BZ11" s="33">
        <v>9</v>
      </c>
      <c r="CA11" s="33">
        <v>0</v>
      </c>
      <c r="CB11" s="66">
        <f t="shared" si="18"/>
        <v>0</v>
      </c>
      <c r="CC11" s="33">
        <v>3</v>
      </c>
      <c r="CD11" s="33">
        <f t="shared" si="58"/>
        <v>33.333333333333336</v>
      </c>
      <c r="CE11" s="33">
        <v>0</v>
      </c>
      <c r="CF11" s="33">
        <f t="shared" si="19"/>
        <v>0</v>
      </c>
      <c r="CG11" s="33">
        <v>0</v>
      </c>
      <c r="CH11" s="33">
        <v>1</v>
      </c>
      <c r="CI11" s="35">
        <f t="shared" si="1"/>
        <v>41</v>
      </c>
      <c r="CJ11" s="60">
        <f t="shared" si="2"/>
        <v>0</v>
      </c>
      <c r="CK11" s="61">
        <f t="shared" si="20"/>
        <v>0</v>
      </c>
      <c r="CL11" s="37">
        <f t="shared" si="21"/>
        <v>17</v>
      </c>
      <c r="CM11" s="67">
        <f t="shared" si="59"/>
        <v>41.46341463414634</v>
      </c>
      <c r="CN11" s="34">
        <f t="shared" si="22"/>
        <v>0</v>
      </c>
      <c r="CO11" s="68">
        <f t="shared" si="23"/>
        <v>0</v>
      </c>
      <c r="CP11" s="63">
        <f t="shared" si="24"/>
        <v>0</v>
      </c>
      <c r="CQ11" s="63">
        <f t="shared" si="25"/>
        <v>3</v>
      </c>
      <c r="CR11" s="31">
        <v>5</v>
      </c>
      <c r="CS11" s="33"/>
      <c r="CT11" s="66"/>
      <c r="CU11" s="33"/>
      <c r="CV11" s="33"/>
      <c r="CW11" s="31"/>
      <c r="CX11" s="33"/>
      <c r="CY11" s="33"/>
      <c r="CZ11" s="33"/>
      <c r="DA11" s="33">
        <v>0</v>
      </c>
      <c r="DB11" s="66">
        <f t="shared" si="26"/>
        <v>0</v>
      </c>
      <c r="DC11" s="33">
        <v>1</v>
      </c>
      <c r="DD11" s="66">
        <f t="shared" si="27"/>
        <v>20</v>
      </c>
      <c r="DE11" s="33">
        <v>0</v>
      </c>
      <c r="DF11" s="33">
        <f t="shared" si="28"/>
        <v>0</v>
      </c>
      <c r="DG11" s="33">
        <v>0</v>
      </c>
      <c r="DH11" s="33">
        <v>0</v>
      </c>
      <c r="DI11" s="33">
        <v>3</v>
      </c>
      <c r="DJ11" s="33">
        <v>0</v>
      </c>
      <c r="DK11" s="33">
        <f t="shared" si="29"/>
        <v>0</v>
      </c>
      <c r="DL11" s="33">
        <v>0</v>
      </c>
      <c r="DM11" s="33">
        <f t="shared" si="30"/>
        <v>0</v>
      </c>
      <c r="DN11" s="33">
        <v>0</v>
      </c>
      <c r="DO11" s="33">
        <f t="shared" si="31"/>
        <v>0</v>
      </c>
      <c r="DP11" s="33">
        <v>0</v>
      </c>
      <c r="DQ11" s="33">
        <v>0</v>
      </c>
      <c r="DR11" s="1">
        <f t="shared" si="32"/>
        <v>8</v>
      </c>
      <c r="DS11" s="60">
        <f t="shared" si="33"/>
        <v>0</v>
      </c>
      <c r="DT11" s="60">
        <f t="shared" si="34"/>
        <v>0</v>
      </c>
      <c r="DU11" s="7">
        <f t="shared" si="35"/>
        <v>1</v>
      </c>
      <c r="DV11" s="37">
        <f t="shared" si="36"/>
        <v>12.5</v>
      </c>
      <c r="DW11" s="2">
        <f t="shared" si="37"/>
        <v>0</v>
      </c>
      <c r="DX11" s="34">
        <f t="shared" si="38"/>
        <v>0</v>
      </c>
      <c r="DY11" s="69">
        <f t="shared" si="39"/>
        <v>0</v>
      </c>
      <c r="DZ11" s="69">
        <f t="shared" si="40"/>
        <v>0</v>
      </c>
      <c r="EA11" s="35">
        <f t="shared" si="41"/>
        <v>86</v>
      </c>
      <c r="EB11" s="35">
        <f t="shared" si="42"/>
        <v>81</v>
      </c>
      <c r="EC11" s="60">
        <f t="shared" si="43"/>
        <v>0</v>
      </c>
      <c r="ED11" s="110">
        <f t="shared" si="44"/>
        <v>0</v>
      </c>
      <c r="EE11" s="111">
        <f t="shared" si="45"/>
        <v>32</v>
      </c>
      <c r="EF11" s="112">
        <f t="shared" si="46"/>
        <v>39.50617283950617</v>
      </c>
      <c r="EG11" s="113">
        <f t="shared" si="47"/>
        <v>1</v>
      </c>
      <c r="EH11" s="114">
        <f t="shared" si="48"/>
        <v>1.2345679012345678</v>
      </c>
      <c r="EI11" s="82">
        <f t="shared" si="49"/>
        <v>0</v>
      </c>
      <c r="EJ11" s="83">
        <f t="shared" si="50"/>
        <v>4</v>
      </c>
      <c r="EK11" s="32" t="s">
        <v>6</v>
      </c>
      <c r="EL11" s="71"/>
      <c r="EM11" s="38">
        <v>81</v>
      </c>
      <c r="EN11" s="70">
        <v>0</v>
      </c>
      <c r="EO11" s="70">
        <v>4</v>
      </c>
      <c r="EP11" s="38">
        <v>4.94</v>
      </c>
    </row>
    <row r="12" spans="1:146" s="70" customFormat="1" ht="12.75">
      <c r="A12" s="33">
        <v>10</v>
      </c>
      <c r="B12" s="33" t="s">
        <v>7</v>
      </c>
      <c r="C12" s="33">
        <v>23</v>
      </c>
      <c r="D12" s="33">
        <v>0</v>
      </c>
      <c r="E12" s="33">
        <v>20</v>
      </c>
      <c r="F12" s="33">
        <v>4</v>
      </c>
      <c r="G12" s="64">
        <f t="shared" si="51"/>
        <v>20</v>
      </c>
      <c r="H12" s="33">
        <v>9</v>
      </c>
      <c r="I12" s="33">
        <f t="shared" si="61"/>
        <v>45</v>
      </c>
      <c r="J12" s="33">
        <v>0</v>
      </c>
      <c r="K12" s="33">
        <f t="shared" si="52"/>
        <v>0</v>
      </c>
      <c r="L12" s="33">
        <v>0</v>
      </c>
      <c r="M12" s="58">
        <v>0</v>
      </c>
      <c r="N12" s="58">
        <v>13</v>
      </c>
      <c r="O12" s="58">
        <v>3</v>
      </c>
      <c r="P12" s="64">
        <f t="shared" si="62"/>
        <v>23.076923076923077</v>
      </c>
      <c r="Q12" s="33">
        <v>2</v>
      </c>
      <c r="R12" s="33">
        <f t="shared" si="63"/>
        <v>15.384615384615385</v>
      </c>
      <c r="S12" s="33">
        <v>1</v>
      </c>
      <c r="T12" s="33">
        <f t="shared" si="53"/>
        <v>7.6923076923076925</v>
      </c>
      <c r="U12" s="33">
        <v>0</v>
      </c>
      <c r="V12" s="33">
        <v>0</v>
      </c>
      <c r="W12" s="33">
        <v>14</v>
      </c>
      <c r="X12" s="33">
        <v>0</v>
      </c>
      <c r="Y12" s="64">
        <f t="shared" si="64"/>
        <v>0</v>
      </c>
      <c r="Z12" s="33">
        <v>7</v>
      </c>
      <c r="AA12" s="33">
        <f t="shared" si="65"/>
        <v>50</v>
      </c>
      <c r="AB12" s="33">
        <v>1</v>
      </c>
      <c r="AC12" s="33">
        <f t="shared" si="3"/>
        <v>7.142857142857143</v>
      </c>
      <c r="AD12" s="33">
        <v>0</v>
      </c>
      <c r="AE12" s="33">
        <v>0</v>
      </c>
      <c r="AF12" s="133">
        <f t="shared" si="4"/>
        <v>70</v>
      </c>
      <c r="AG12" s="35">
        <f t="shared" si="5"/>
        <v>47</v>
      </c>
      <c r="AH12" s="60">
        <f t="shared" si="0"/>
        <v>7</v>
      </c>
      <c r="AI12" s="61">
        <f t="shared" si="68"/>
        <v>14.893617021276595</v>
      </c>
      <c r="AJ12" s="37">
        <f t="shared" si="7"/>
        <v>18</v>
      </c>
      <c r="AK12" s="37">
        <f t="shared" si="66"/>
        <v>38.297872340425535</v>
      </c>
      <c r="AL12" s="36">
        <f t="shared" si="60"/>
        <v>2</v>
      </c>
      <c r="AM12" s="62">
        <f t="shared" si="67"/>
        <v>4.25531914893617</v>
      </c>
      <c r="AN12" s="63">
        <f t="shared" si="8"/>
        <v>0</v>
      </c>
      <c r="AO12" s="63">
        <f t="shared" si="9"/>
        <v>0</v>
      </c>
      <c r="AP12" s="33">
        <v>16</v>
      </c>
      <c r="AQ12" s="33">
        <v>0</v>
      </c>
      <c r="AR12" s="64">
        <f t="shared" si="10"/>
        <v>0</v>
      </c>
      <c r="AS12" s="33">
        <v>7</v>
      </c>
      <c r="AT12" s="64">
        <f t="shared" si="54"/>
        <v>43.75</v>
      </c>
      <c r="AU12" s="33">
        <v>0</v>
      </c>
      <c r="AV12" s="64">
        <f t="shared" si="11"/>
        <v>0</v>
      </c>
      <c r="AW12" s="65">
        <v>0</v>
      </c>
      <c r="AX12" s="65">
        <v>2</v>
      </c>
      <c r="AY12" s="33">
        <v>11</v>
      </c>
      <c r="AZ12" s="33">
        <v>1</v>
      </c>
      <c r="BA12" s="66">
        <f t="shared" si="12"/>
        <v>9.090909090909092</v>
      </c>
      <c r="BB12" s="33">
        <v>7</v>
      </c>
      <c r="BC12" s="33">
        <f t="shared" si="55"/>
        <v>63.63636363636363</v>
      </c>
      <c r="BD12" s="33">
        <v>0</v>
      </c>
      <c r="BE12" s="33">
        <f t="shared" si="13"/>
        <v>0</v>
      </c>
      <c r="BF12" s="33">
        <v>0</v>
      </c>
      <c r="BG12" s="33">
        <v>0</v>
      </c>
      <c r="BH12" s="33">
        <v>18</v>
      </c>
      <c r="BI12" s="33">
        <v>0</v>
      </c>
      <c r="BJ12" s="66">
        <f t="shared" si="14"/>
        <v>0</v>
      </c>
      <c r="BK12" s="33">
        <v>6</v>
      </c>
      <c r="BL12" s="33">
        <f t="shared" si="56"/>
        <v>33.333333333333336</v>
      </c>
      <c r="BM12" s="33">
        <v>0</v>
      </c>
      <c r="BN12" s="33">
        <f t="shared" si="15"/>
        <v>0</v>
      </c>
      <c r="BO12" s="33">
        <v>0</v>
      </c>
      <c r="BP12" s="33">
        <v>2</v>
      </c>
      <c r="BQ12" s="33">
        <v>14</v>
      </c>
      <c r="BR12" s="33">
        <v>0</v>
      </c>
      <c r="BS12" s="64">
        <f t="shared" si="16"/>
        <v>0</v>
      </c>
      <c r="BT12" s="33">
        <v>7</v>
      </c>
      <c r="BU12" s="33">
        <f t="shared" si="57"/>
        <v>50</v>
      </c>
      <c r="BV12" s="33">
        <v>0</v>
      </c>
      <c r="BW12" s="33">
        <f t="shared" si="17"/>
        <v>0</v>
      </c>
      <c r="BX12" s="33">
        <v>0</v>
      </c>
      <c r="BY12" s="33">
        <v>2</v>
      </c>
      <c r="BZ12" s="33">
        <v>20</v>
      </c>
      <c r="CA12" s="33">
        <v>1</v>
      </c>
      <c r="CB12" s="66">
        <f t="shared" si="18"/>
        <v>5</v>
      </c>
      <c r="CC12" s="33">
        <v>7</v>
      </c>
      <c r="CD12" s="33">
        <f t="shared" si="58"/>
        <v>35</v>
      </c>
      <c r="CE12" s="33">
        <v>1</v>
      </c>
      <c r="CF12" s="33">
        <f t="shared" si="19"/>
        <v>5</v>
      </c>
      <c r="CG12" s="33">
        <v>0</v>
      </c>
      <c r="CH12" s="33">
        <v>0</v>
      </c>
      <c r="CI12" s="35">
        <f t="shared" si="1"/>
        <v>79</v>
      </c>
      <c r="CJ12" s="60">
        <f t="shared" si="2"/>
        <v>2</v>
      </c>
      <c r="CK12" s="61">
        <f t="shared" si="20"/>
        <v>2.5316455696202533</v>
      </c>
      <c r="CL12" s="37">
        <f t="shared" si="21"/>
        <v>34</v>
      </c>
      <c r="CM12" s="67">
        <f t="shared" si="59"/>
        <v>43.037974683544306</v>
      </c>
      <c r="CN12" s="34">
        <f t="shared" si="22"/>
        <v>1</v>
      </c>
      <c r="CO12" s="68">
        <f t="shared" si="23"/>
        <v>1.2658227848101267</v>
      </c>
      <c r="CP12" s="63">
        <f t="shared" si="24"/>
        <v>0</v>
      </c>
      <c r="CQ12" s="63">
        <f t="shared" si="25"/>
        <v>6</v>
      </c>
      <c r="CR12" s="33">
        <v>16</v>
      </c>
      <c r="CS12" s="33"/>
      <c r="CT12" s="66"/>
      <c r="CU12" s="33"/>
      <c r="CV12" s="33"/>
      <c r="CW12" s="33"/>
      <c r="CX12" s="33"/>
      <c r="CY12" s="33"/>
      <c r="CZ12" s="33"/>
      <c r="DA12" s="33">
        <v>1</v>
      </c>
      <c r="DB12" s="66">
        <f t="shared" si="26"/>
        <v>6.25</v>
      </c>
      <c r="DC12" s="33">
        <v>3</v>
      </c>
      <c r="DD12" s="66">
        <f t="shared" si="27"/>
        <v>18.75</v>
      </c>
      <c r="DE12" s="33">
        <v>0</v>
      </c>
      <c r="DF12" s="33">
        <f t="shared" si="28"/>
        <v>0</v>
      </c>
      <c r="DG12" s="33">
        <v>0</v>
      </c>
      <c r="DH12" s="33">
        <v>1</v>
      </c>
      <c r="DI12" s="33">
        <v>8</v>
      </c>
      <c r="DJ12" s="33">
        <v>0</v>
      </c>
      <c r="DK12" s="33">
        <f t="shared" si="29"/>
        <v>0</v>
      </c>
      <c r="DL12" s="33">
        <v>6</v>
      </c>
      <c r="DM12" s="33">
        <f t="shared" si="30"/>
        <v>75</v>
      </c>
      <c r="DN12" s="33">
        <v>0</v>
      </c>
      <c r="DO12" s="33">
        <f t="shared" si="31"/>
        <v>0</v>
      </c>
      <c r="DP12" s="33">
        <v>0</v>
      </c>
      <c r="DQ12" s="33">
        <v>0</v>
      </c>
      <c r="DR12" s="1">
        <f t="shared" si="32"/>
        <v>24</v>
      </c>
      <c r="DS12" s="60">
        <f t="shared" si="33"/>
        <v>1</v>
      </c>
      <c r="DT12" s="60">
        <f t="shared" si="34"/>
        <v>4.166666666666667</v>
      </c>
      <c r="DU12" s="7">
        <f t="shared" si="35"/>
        <v>9</v>
      </c>
      <c r="DV12" s="37">
        <f t="shared" si="36"/>
        <v>37.5</v>
      </c>
      <c r="DW12" s="2">
        <f t="shared" si="37"/>
        <v>0</v>
      </c>
      <c r="DX12" s="34">
        <f t="shared" si="38"/>
        <v>0</v>
      </c>
      <c r="DY12" s="69">
        <f t="shared" si="39"/>
        <v>0</v>
      </c>
      <c r="DZ12" s="69">
        <f t="shared" si="40"/>
        <v>1</v>
      </c>
      <c r="EA12" s="35">
        <f t="shared" si="41"/>
        <v>173</v>
      </c>
      <c r="EB12" s="35">
        <f t="shared" si="42"/>
        <v>150</v>
      </c>
      <c r="EC12" s="60">
        <f t="shared" si="43"/>
        <v>10</v>
      </c>
      <c r="ED12" s="110">
        <f t="shared" si="44"/>
        <v>6.666666666666667</v>
      </c>
      <c r="EE12" s="111">
        <f t="shared" si="45"/>
        <v>61</v>
      </c>
      <c r="EF12" s="112">
        <f t="shared" si="46"/>
        <v>40.666666666666664</v>
      </c>
      <c r="EG12" s="113">
        <f t="shared" si="47"/>
        <v>3</v>
      </c>
      <c r="EH12" s="114">
        <f t="shared" si="48"/>
        <v>2</v>
      </c>
      <c r="EI12" s="82">
        <f t="shared" si="49"/>
        <v>0</v>
      </c>
      <c r="EJ12" s="83">
        <f t="shared" si="50"/>
        <v>7</v>
      </c>
      <c r="EK12" s="36" t="s">
        <v>7</v>
      </c>
      <c r="EL12" s="38"/>
      <c r="EM12" s="38">
        <v>150</v>
      </c>
      <c r="EN12" s="70">
        <v>0</v>
      </c>
      <c r="EO12" s="70">
        <v>7</v>
      </c>
      <c r="EP12" s="38">
        <v>4.67</v>
      </c>
    </row>
    <row r="13" spans="1:146" s="30" customFormat="1" ht="12.75">
      <c r="A13" s="31">
        <v>11</v>
      </c>
      <c r="B13" s="31" t="s">
        <v>32</v>
      </c>
      <c r="C13" s="33">
        <v>2</v>
      </c>
      <c r="D13" s="33">
        <v>0</v>
      </c>
      <c r="E13" s="33">
        <v>1</v>
      </c>
      <c r="F13" s="33">
        <v>0</v>
      </c>
      <c r="G13" s="64">
        <f t="shared" si="51"/>
        <v>0</v>
      </c>
      <c r="H13" s="33">
        <v>0</v>
      </c>
      <c r="I13" s="33">
        <f t="shared" si="61"/>
        <v>0</v>
      </c>
      <c r="J13" s="33">
        <v>1</v>
      </c>
      <c r="K13" s="33">
        <f t="shared" si="52"/>
        <v>100</v>
      </c>
      <c r="L13" s="33">
        <v>0</v>
      </c>
      <c r="M13" s="58">
        <v>0</v>
      </c>
      <c r="N13" s="58">
        <v>1</v>
      </c>
      <c r="O13" s="58">
        <v>0</v>
      </c>
      <c r="P13" s="64">
        <f t="shared" si="62"/>
        <v>0</v>
      </c>
      <c r="Q13" s="33">
        <v>0</v>
      </c>
      <c r="R13" s="33">
        <f t="shared" si="63"/>
        <v>0</v>
      </c>
      <c r="S13" s="33">
        <v>0</v>
      </c>
      <c r="T13" s="33">
        <f t="shared" si="53"/>
        <v>0</v>
      </c>
      <c r="U13" s="33">
        <v>0</v>
      </c>
      <c r="V13" s="33">
        <v>0</v>
      </c>
      <c r="W13" s="33">
        <v>2</v>
      </c>
      <c r="X13" s="33">
        <v>0</v>
      </c>
      <c r="Y13" s="64">
        <f t="shared" si="64"/>
        <v>0</v>
      </c>
      <c r="Z13" s="33">
        <v>0</v>
      </c>
      <c r="AA13" s="33">
        <f t="shared" si="65"/>
        <v>0</v>
      </c>
      <c r="AB13" s="33">
        <v>0</v>
      </c>
      <c r="AC13" s="33">
        <f t="shared" si="3"/>
        <v>0</v>
      </c>
      <c r="AD13" s="33">
        <v>0</v>
      </c>
      <c r="AE13" s="33">
        <v>0</v>
      </c>
      <c r="AF13" s="133">
        <f t="shared" si="4"/>
        <v>6</v>
      </c>
      <c r="AG13" s="35">
        <f t="shared" si="5"/>
        <v>4</v>
      </c>
      <c r="AH13" s="60">
        <f t="shared" si="0"/>
        <v>0</v>
      </c>
      <c r="AI13" s="61">
        <f t="shared" si="68"/>
        <v>0</v>
      </c>
      <c r="AJ13" s="37">
        <f t="shared" si="7"/>
        <v>0</v>
      </c>
      <c r="AK13" s="37">
        <f t="shared" si="66"/>
        <v>0</v>
      </c>
      <c r="AL13" s="36">
        <f t="shared" si="60"/>
        <v>1</v>
      </c>
      <c r="AM13" s="62">
        <f t="shared" si="67"/>
        <v>25</v>
      </c>
      <c r="AN13" s="63">
        <f t="shared" si="8"/>
        <v>0</v>
      </c>
      <c r="AO13" s="63">
        <f t="shared" si="9"/>
        <v>0</v>
      </c>
      <c r="AP13" s="31">
        <v>3</v>
      </c>
      <c r="AQ13" s="33">
        <v>0</v>
      </c>
      <c r="AR13" s="64">
        <v>0</v>
      </c>
      <c r="AS13" s="33">
        <v>0</v>
      </c>
      <c r="AT13" s="64">
        <v>0</v>
      </c>
      <c r="AU13" s="33">
        <v>0</v>
      </c>
      <c r="AV13" s="64">
        <v>0</v>
      </c>
      <c r="AW13" s="65">
        <v>0</v>
      </c>
      <c r="AX13" s="65">
        <v>0</v>
      </c>
      <c r="AY13" s="33">
        <v>3</v>
      </c>
      <c r="AZ13" s="33">
        <v>0</v>
      </c>
      <c r="BA13" s="66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2</v>
      </c>
      <c r="BI13" s="33">
        <v>0</v>
      </c>
      <c r="BJ13" s="66">
        <v>0</v>
      </c>
      <c r="BK13" s="33">
        <v>2</v>
      </c>
      <c r="BL13" s="33">
        <f t="shared" si="56"/>
        <v>100</v>
      </c>
      <c r="BM13" s="33">
        <v>0</v>
      </c>
      <c r="BN13" s="33">
        <v>0</v>
      </c>
      <c r="BO13" s="33">
        <v>0</v>
      </c>
      <c r="BP13" s="33">
        <v>0</v>
      </c>
      <c r="BQ13" s="33">
        <v>0</v>
      </c>
      <c r="BR13" s="33">
        <v>0</v>
      </c>
      <c r="BS13" s="64">
        <v>0</v>
      </c>
      <c r="BT13" s="33">
        <v>0</v>
      </c>
      <c r="BU13" s="33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3</v>
      </c>
      <c r="CA13" s="33">
        <v>0</v>
      </c>
      <c r="CB13" s="66">
        <f t="shared" si="18"/>
        <v>0</v>
      </c>
      <c r="CC13" s="33">
        <v>0</v>
      </c>
      <c r="CD13" s="33">
        <f t="shared" si="58"/>
        <v>0</v>
      </c>
      <c r="CE13" s="33">
        <v>0</v>
      </c>
      <c r="CF13" s="33">
        <f t="shared" si="19"/>
        <v>0</v>
      </c>
      <c r="CG13" s="33">
        <v>0</v>
      </c>
      <c r="CH13" s="33">
        <v>0</v>
      </c>
      <c r="CI13" s="35">
        <f t="shared" si="1"/>
        <v>11</v>
      </c>
      <c r="CJ13" s="60">
        <f t="shared" si="2"/>
        <v>0</v>
      </c>
      <c r="CK13" s="61">
        <f t="shared" si="20"/>
        <v>0</v>
      </c>
      <c r="CL13" s="37">
        <f t="shared" si="21"/>
        <v>2</v>
      </c>
      <c r="CM13" s="67">
        <f t="shared" si="59"/>
        <v>18.181818181818183</v>
      </c>
      <c r="CN13" s="34">
        <f t="shared" si="22"/>
        <v>0</v>
      </c>
      <c r="CO13" s="68">
        <f t="shared" si="23"/>
        <v>0</v>
      </c>
      <c r="CP13" s="63">
        <f t="shared" si="24"/>
        <v>0</v>
      </c>
      <c r="CQ13" s="63">
        <f t="shared" si="25"/>
        <v>0</v>
      </c>
      <c r="CR13" s="31">
        <v>0</v>
      </c>
      <c r="CS13" s="33"/>
      <c r="CT13" s="66"/>
      <c r="CU13" s="33"/>
      <c r="CV13" s="33"/>
      <c r="CW13" s="33"/>
      <c r="CX13" s="33"/>
      <c r="CY13" s="33"/>
      <c r="CZ13" s="33"/>
      <c r="DA13" s="33">
        <v>0</v>
      </c>
      <c r="DB13" s="66">
        <v>0</v>
      </c>
      <c r="DC13" s="33">
        <v>0</v>
      </c>
      <c r="DD13" s="66">
        <v>0</v>
      </c>
      <c r="DE13" s="33">
        <v>0</v>
      </c>
      <c r="DF13" s="33">
        <v>0</v>
      </c>
      <c r="DG13" s="33">
        <v>0</v>
      </c>
      <c r="DH13" s="33">
        <v>0</v>
      </c>
      <c r="DI13" s="33">
        <v>0</v>
      </c>
      <c r="DJ13" s="33">
        <v>0</v>
      </c>
      <c r="DK13" s="33">
        <v>0</v>
      </c>
      <c r="DL13" s="33">
        <v>0</v>
      </c>
      <c r="DM13" s="33">
        <v>0</v>
      </c>
      <c r="DN13" s="33">
        <v>0</v>
      </c>
      <c r="DO13" s="33">
        <v>0</v>
      </c>
      <c r="DP13" s="33">
        <v>0</v>
      </c>
      <c r="DQ13" s="33">
        <v>0</v>
      </c>
      <c r="DR13" s="1">
        <f t="shared" si="32"/>
        <v>0</v>
      </c>
      <c r="DS13" s="60">
        <f t="shared" si="33"/>
        <v>0</v>
      </c>
      <c r="DT13" s="60">
        <v>0</v>
      </c>
      <c r="DU13" s="7">
        <f t="shared" si="35"/>
        <v>0</v>
      </c>
      <c r="DV13" s="37">
        <v>0</v>
      </c>
      <c r="DW13" s="2">
        <f t="shared" si="37"/>
        <v>0</v>
      </c>
      <c r="DX13" s="34">
        <v>0</v>
      </c>
      <c r="DY13" s="69">
        <f t="shared" si="39"/>
        <v>0</v>
      </c>
      <c r="DZ13" s="69">
        <f t="shared" si="40"/>
        <v>0</v>
      </c>
      <c r="EA13" s="35">
        <f t="shared" si="41"/>
        <v>17</v>
      </c>
      <c r="EB13" s="35">
        <f t="shared" si="42"/>
        <v>15</v>
      </c>
      <c r="EC13" s="60">
        <f t="shared" si="43"/>
        <v>0</v>
      </c>
      <c r="ED13" s="110">
        <f t="shared" si="44"/>
        <v>0</v>
      </c>
      <c r="EE13" s="111">
        <f t="shared" si="45"/>
        <v>2</v>
      </c>
      <c r="EF13" s="112">
        <f t="shared" si="46"/>
        <v>13.333333333333334</v>
      </c>
      <c r="EG13" s="113">
        <f t="shared" si="47"/>
        <v>1</v>
      </c>
      <c r="EH13" s="114">
        <f t="shared" si="48"/>
        <v>6.666666666666667</v>
      </c>
      <c r="EI13" s="82">
        <f t="shared" si="49"/>
        <v>0</v>
      </c>
      <c r="EJ13" s="83">
        <f t="shared" si="50"/>
        <v>0</v>
      </c>
      <c r="EK13" s="32" t="s">
        <v>32</v>
      </c>
      <c r="EL13" s="71"/>
      <c r="EM13" s="38">
        <v>15</v>
      </c>
      <c r="EN13" s="70">
        <v>0</v>
      </c>
      <c r="EO13" s="70">
        <v>0</v>
      </c>
      <c r="EP13" s="38">
        <v>0</v>
      </c>
    </row>
    <row r="14" spans="1:146" s="30" customFormat="1" ht="12.75">
      <c r="A14" s="31">
        <v>12</v>
      </c>
      <c r="B14" s="31" t="s">
        <v>8</v>
      </c>
      <c r="C14" s="143">
        <v>24</v>
      </c>
      <c r="D14" s="143">
        <v>0</v>
      </c>
      <c r="E14" s="143">
        <v>20</v>
      </c>
      <c r="F14" s="143">
        <v>1</v>
      </c>
      <c r="G14" s="64">
        <f t="shared" si="51"/>
        <v>5</v>
      </c>
      <c r="H14" s="33">
        <v>6</v>
      </c>
      <c r="I14" s="33">
        <f t="shared" si="61"/>
        <v>30</v>
      </c>
      <c r="J14" s="33">
        <v>1</v>
      </c>
      <c r="K14" s="33">
        <f t="shared" si="52"/>
        <v>5</v>
      </c>
      <c r="L14" s="33">
        <v>0</v>
      </c>
      <c r="M14" s="58">
        <v>1</v>
      </c>
      <c r="N14" s="58">
        <v>13</v>
      </c>
      <c r="O14" s="58">
        <v>1</v>
      </c>
      <c r="P14" s="64">
        <f t="shared" si="62"/>
        <v>7.6923076923076925</v>
      </c>
      <c r="Q14" s="33">
        <v>3</v>
      </c>
      <c r="R14" s="33">
        <f t="shared" si="63"/>
        <v>23.076923076923077</v>
      </c>
      <c r="S14" s="33">
        <v>0</v>
      </c>
      <c r="T14" s="33">
        <f t="shared" si="53"/>
        <v>0</v>
      </c>
      <c r="U14" s="33">
        <v>0</v>
      </c>
      <c r="V14" s="33">
        <v>1</v>
      </c>
      <c r="W14" s="33">
        <v>25</v>
      </c>
      <c r="X14" s="33">
        <v>0</v>
      </c>
      <c r="Y14" s="64">
        <f t="shared" si="64"/>
        <v>0</v>
      </c>
      <c r="Z14" s="33">
        <v>10</v>
      </c>
      <c r="AA14" s="33">
        <f t="shared" si="65"/>
        <v>40</v>
      </c>
      <c r="AB14" s="33">
        <v>0</v>
      </c>
      <c r="AC14" s="33">
        <f t="shared" si="3"/>
        <v>0</v>
      </c>
      <c r="AD14" s="33">
        <v>1</v>
      </c>
      <c r="AE14" s="33">
        <v>1</v>
      </c>
      <c r="AF14" s="133">
        <f t="shared" si="4"/>
        <v>82</v>
      </c>
      <c r="AG14" s="35">
        <f t="shared" si="5"/>
        <v>58</v>
      </c>
      <c r="AH14" s="60">
        <f t="shared" si="0"/>
        <v>2</v>
      </c>
      <c r="AI14" s="61">
        <f t="shared" si="68"/>
        <v>3.4482758620689653</v>
      </c>
      <c r="AJ14" s="37">
        <f t="shared" si="7"/>
        <v>19</v>
      </c>
      <c r="AK14" s="37">
        <f t="shared" si="66"/>
        <v>32.758620689655174</v>
      </c>
      <c r="AL14" s="36">
        <f t="shared" si="60"/>
        <v>1</v>
      </c>
      <c r="AM14" s="62">
        <f t="shared" si="67"/>
        <v>1.7241379310344827</v>
      </c>
      <c r="AN14" s="63">
        <f t="shared" si="8"/>
        <v>1</v>
      </c>
      <c r="AO14" s="63">
        <f t="shared" si="9"/>
        <v>3</v>
      </c>
      <c r="AP14" s="31">
        <v>17</v>
      </c>
      <c r="AQ14" s="33">
        <v>1</v>
      </c>
      <c r="AR14" s="64">
        <f t="shared" si="10"/>
        <v>5.882352941176471</v>
      </c>
      <c r="AS14" s="33">
        <v>6</v>
      </c>
      <c r="AT14" s="64">
        <f t="shared" si="54"/>
        <v>35.294117647058826</v>
      </c>
      <c r="AU14" s="33">
        <v>0</v>
      </c>
      <c r="AV14" s="64">
        <f t="shared" si="11"/>
        <v>0</v>
      </c>
      <c r="AW14" s="65">
        <v>0</v>
      </c>
      <c r="AX14" s="65">
        <v>3</v>
      </c>
      <c r="AY14" s="33">
        <v>11</v>
      </c>
      <c r="AZ14" s="33">
        <v>0</v>
      </c>
      <c r="BA14" s="66">
        <f t="shared" si="12"/>
        <v>0</v>
      </c>
      <c r="BB14" s="33">
        <v>3</v>
      </c>
      <c r="BC14" s="33">
        <f t="shared" si="55"/>
        <v>27.272727272727273</v>
      </c>
      <c r="BD14" s="33">
        <v>0</v>
      </c>
      <c r="BE14" s="33">
        <f t="shared" si="13"/>
        <v>0</v>
      </c>
      <c r="BF14" s="33">
        <v>0</v>
      </c>
      <c r="BG14" s="33">
        <v>0</v>
      </c>
      <c r="BH14" s="33">
        <v>14</v>
      </c>
      <c r="BI14" s="33">
        <v>0</v>
      </c>
      <c r="BJ14" s="66">
        <f t="shared" si="14"/>
        <v>0</v>
      </c>
      <c r="BK14" s="33">
        <v>2</v>
      </c>
      <c r="BL14" s="33">
        <f t="shared" si="56"/>
        <v>14.285714285714286</v>
      </c>
      <c r="BM14" s="33">
        <v>0</v>
      </c>
      <c r="BN14" s="33">
        <f t="shared" si="15"/>
        <v>0</v>
      </c>
      <c r="BO14" s="33">
        <v>0</v>
      </c>
      <c r="BP14" s="33">
        <v>0</v>
      </c>
      <c r="BQ14" s="33">
        <v>17</v>
      </c>
      <c r="BR14" s="33">
        <v>0</v>
      </c>
      <c r="BS14" s="64">
        <f t="shared" si="16"/>
        <v>0</v>
      </c>
      <c r="BT14" s="33">
        <v>2</v>
      </c>
      <c r="BU14" s="33">
        <f t="shared" si="57"/>
        <v>11.764705882352942</v>
      </c>
      <c r="BV14" s="33">
        <v>0</v>
      </c>
      <c r="BW14" s="33">
        <f t="shared" si="17"/>
        <v>0</v>
      </c>
      <c r="BX14" s="33">
        <v>0</v>
      </c>
      <c r="BY14" s="33">
        <v>0</v>
      </c>
      <c r="BZ14" s="33">
        <v>14</v>
      </c>
      <c r="CA14" s="33">
        <v>0</v>
      </c>
      <c r="CB14" s="66">
        <f t="shared" si="18"/>
        <v>0</v>
      </c>
      <c r="CC14" s="33">
        <v>1</v>
      </c>
      <c r="CD14" s="33">
        <f t="shared" si="58"/>
        <v>7.142857142857143</v>
      </c>
      <c r="CE14" s="33">
        <v>1</v>
      </c>
      <c r="CF14" s="33">
        <f t="shared" si="19"/>
        <v>7.142857142857143</v>
      </c>
      <c r="CG14" s="33">
        <v>0</v>
      </c>
      <c r="CH14" s="33">
        <v>0</v>
      </c>
      <c r="CI14" s="35">
        <f t="shared" si="1"/>
        <v>73</v>
      </c>
      <c r="CJ14" s="60">
        <f t="shared" si="2"/>
        <v>1</v>
      </c>
      <c r="CK14" s="61">
        <f t="shared" si="20"/>
        <v>1.36986301369863</v>
      </c>
      <c r="CL14" s="37">
        <f t="shared" si="21"/>
        <v>14</v>
      </c>
      <c r="CM14" s="67">
        <f t="shared" si="59"/>
        <v>19.17808219178082</v>
      </c>
      <c r="CN14" s="34">
        <f t="shared" si="22"/>
        <v>1</v>
      </c>
      <c r="CO14" s="68">
        <f t="shared" si="23"/>
        <v>1.36986301369863</v>
      </c>
      <c r="CP14" s="63">
        <f t="shared" si="24"/>
        <v>0</v>
      </c>
      <c r="CQ14" s="63">
        <f t="shared" si="25"/>
        <v>3</v>
      </c>
      <c r="CR14" s="31">
        <v>2</v>
      </c>
      <c r="CS14" s="33"/>
      <c r="CT14" s="66"/>
      <c r="CU14" s="33"/>
      <c r="CV14" s="33"/>
      <c r="CW14" s="33"/>
      <c r="CX14" s="33"/>
      <c r="CY14" s="33"/>
      <c r="CZ14" s="33"/>
      <c r="DA14" s="33">
        <v>0</v>
      </c>
      <c r="DB14" s="66">
        <f t="shared" si="26"/>
        <v>0</v>
      </c>
      <c r="DC14" s="33">
        <v>1</v>
      </c>
      <c r="DD14" s="66">
        <f t="shared" si="27"/>
        <v>50</v>
      </c>
      <c r="DE14" s="33">
        <v>0</v>
      </c>
      <c r="DF14" s="33">
        <f t="shared" si="28"/>
        <v>0</v>
      </c>
      <c r="DG14" s="33">
        <v>0</v>
      </c>
      <c r="DH14" s="33">
        <v>0</v>
      </c>
      <c r="DI14" s="33">
        <v>7</v>
      </c>
      <c r="DJ14" s="33">
        <v>0</v>
      </c>
      <c r="DK14" s="33">
        <f t="shared" si="29"/>
        <v>0</v>
      </c>
      <c r="DL14" s="33">
        <v>0</v>
      </c>
      <c r="DM14" s="33">
        <f t="shared" si="30"/>
        <v>0</v>
      </c>
      <c r="DN14" s="33">
        <v>0</v>
      </c>
      <c r="DO14" s="33">
        <v>0</v>
      </c>
      <c r="DP14" s="33">
        <v>0</v>
      </c>
      <c r="DQ14" s="33">
        <v>0</v>
      </c>
      <c r="DR14" s="1">
        <f t="shared" si="32"/>
        <v>9</v>
      </c>
      <c r="DS14" s="60">
        <f t="shared" si="33"/>
        <v>0</v>
      </c>
      <c r="DT14" s="60">
        <f t="shared" si="34"/>
        <v>0</v>
      </c>
      <c r="DU14" s="7">
        <f t="shared" si="35"/>
        <v>1</v>
      </c>
      <c r="DV14" s="37">
        <f t="shared" si="36"/>
        <v>11.11111111111111</v>
      </c>
      <c r="DW14" s="2">
        <f t="shared" si="37"/>
        <v>0</v>
      </c>
      <c r="DX14" s="34">
        <f t="shared" si="38"/>
        <v>0</v>
      </c>
      <c r="DY14" s="69">
        <f t="shared" si="39"/>
        <v>0</v>
      </c>
      <c r="DZ14" s="69">
        <f t="shared" si="40"/>
        <v>0</v>
      </c>
      <c r="EA14" s="35">
        <f t="shared" si="41"/>
        <v>164</v>
      </c>
      <c r="EB14" s="35">
        <f t="shared" si="42"/>
        <v>140</v>
      </c>
      <c r="EC14" s="60">
        <f t="shared" si="43"/>
        <v>3</v>
      </c>
      <c r="ED14" s="110">
        <f t="shared" si="44"/>
        <v>2.142857142857143</v>
      </c>
      <c r="EE14" s="111">
        <f t="shared" si="45"/>
        <v>34</v>
      </c>
      <c r="EF14" s="112">
        <f t="shared" si="46"/>
        <v>24.285714285714285</v>
      </c>
      <c r="EG14" s="113">
        <f>D17+AL14+CN14+DW14</f>
        <v>2</v>
      </c>
      <c r="EH14" s="114">
        <f t="shared" si="48"/>
        <v>1.4285714285714286</v>
      </c>
      <c r="EI14" s="82">
        <f t="shared" si="49"/>
        <v>1</v>
      </c>
      <c r="EJ14" s="83">
        <f t="shared" si="50"/>
        <v>6</v>
      </c>
      <c r="EK14" s="32" t="s">
        <v>8</v>
      </c>
      <c r="EL14" s="71"/>
      <c r="EM14" s="38">
        <v>140</v>
      </c>
      <c r="EN14" s="70">
        <v>1</v>
      </c>
      <c r="EO14" s="70">
        <v>6</v>
      </c>
      <c r="EP14" s="38">
        <v>5</v>
      </c>
    </row>
    <row r="15" spans="1:146" s="30" customFormat="1" ht="12.75">
      <c r="A15" s="31">
        <v>13</v>
      </c>
      <c r="B15" s="31" t="s">
        <v>10</v>
      </c>
      <c r="C15" s="33">
        <v>14</v>
      </c>
      <c r="D15" s="33">
        <v>1</v>
      </c>
      <c r="E15" s="33">
        <v>11</v>
      </c>
      <c r="F15" s="33">
        <v>0</v>
      </c>
      <c r="G15" s="64">
        <f t="shared" si="51"/>
        <v>0</v>
      </c>
      <c r="H15" s="33">
        <v>6</v>
      </c>
      <c r="I15" s="33">
        <f t="shared" si="61"/>
        <v>54.54545454545455</v>
      </c>
      <c r="J15" s="33">
        <v>0</v>
      </c>
      <c r="K15" s="33">
        <f t="shared" si="52"/>
        <v>0</v>
      </c>
      <c r="L15" s="33">
        <v>0</v>
      </c>
      <c r="M15" s="33">
        <v>0</v>
      </c>
      <c r="N15" s="33">
        <v>8</v>
      </c>
      <c r="O15" s="33">
        <v>1</v>
      </c>
      <c r="P15" s="64">
        <f t="shared" si="62"/>
        <v>12.5</v>
      </c>
      <c r="Q15" s="33">
        <v>4</v>
      </c>
      <c r="R15" s="33">
        <f t="shared" si="63"/>
        <v>50</v>
      </c>
      <c r="S15" s="33">
        <v>0</v>
      </c>
      <c r="T15" s="33">
        <f t="shared" si="53"/>
        <v>0</v>
      </c>
      <c r="U15" s="33">
        <v>0</v>
      </c>
      <c r="V15" s="33">
        <v>0</v>
      </c>
      <c r="W15" s="33">
        <v>17</v>
      </c>
      <c r="X15" s="33">
        <v>2</v>
      </c>
      <c r="Y15" s="64">
        <f t="shared" si="64"/>
        <v>11.764705882352942</v>
      </c>
      <c r="Z15" s="33">
        <v>9</v>
      </c>
      <c r="AA15" s="33">
        <f t="shared" si="65"/>
        <v>52.94117647058823</v>
      </c>
      <c r="AB15" s="33">
        <v>0</v>
      </c>
      <c r="AC15" s="33">
        <v>0</v>
      </c>
      <c r="AD15" s="33">
        <v>0</v>
      </c>
      <c r="AE15" s="33">
        <v>0</v>
      </c>
      <c r="AF15" s="133">
        <f t="shared" si="4"/>
        <v>50</v>
      </c>
      <c r="AG15" s="35">
        <f t="shared" si="5"/>
        <v>36</v>
      </c>
      <c r="AH15" s="60">
        <f t="shared" si="0"/>
        <v>3</v>
      </c>
      <c r="AI15" s="61">
        <f t="shared" si="68"/>
        <v>8.333333333333334</v>
      </c>
      <c r="AJ15" s="37">
        <f t="shared" si="7"/>
        <v>19</v>
      </c>
      <c r="AK15" s="37">
        <f t="shared" si="66"/>
        <v>52.77777777777778</v>
      </c>
      <c r="AL15" s="36">
        <f t="shared" si="60"/>
        <v>0</v>
      </c>
      <c r="AM15" s="62">
        <f t="shared" si="67"/>
        <v>0</v>
      </c>
      <c r="AN15" s="63">
        <f t="shared" si="8"/>
        <v>0</v>
      </c>
      <c r="AO15" s="63">
        <f t="shared" si="9"/>
        <v>0</v>
      </c>
      <c r="AP15" s="31">
        <v>7</v>
      </c>
      <c r="AQ15" s="33">
        <v>1</v>
      </c>
      <c r="AR15" s="64">
        <f t="shared" si="10"/>
        <v>14.285714285714286</v>
      </c>
      <c r="AS15" s="33">
        <v>4</v>
      </c>
      <c r="AT15" s="64">
        <f t="shared" si="54"/>
        <v>57.142857142857146</v>
      </c>
      <c r="AU15" s="33">
        <v>0</v>
      </c>
      <c r="AV15" s="64">
        <f t="shared" si="11"/>
        <v>0</v>
      </c>
      <c r="AW15" s="65">
        <v>0</v>
      </c>
      <c r="AX15" s="65">
        <v>0</v>
      </c>
      <c r="AY15" s="33">
        <v>9</v>
      </c>
      <c r="AZ15" s="33">
        <v>1</v>
      </c>
      <c r="BA15" s="66">
        <f t="shared" si="12"/>
        <v>11.11111111111111</v>
      </c>
      <c r="BB15" s="33">
        <v>2</v>
      </c>
      <c r="BC15" s="33">
        <f t="shared" si="55"/>
        <v>22.22222222222222</v>
      </c>
      <c r="BD15" s="33">
        <v>0</v>
      </c>
      <c r="BE15" s="33">
        <f t="shared" si="13"/>
        <v>0</v>
      </c>
      <c r="BF15" s="33">
        <v>1</v>
      </c>
      <c r="BG15" s="33">
        <v>1</v>
      </c>
      <c r="BH15" s="33">
        <v>8</v>
      </c>
      <c r="BI15" s="33">
        <v>0</v>
      </c>
      <c r="BJ15" s="66">
        <f t="shared" si="14"/>
        <v>0</v>
      </c>
      <c r="BK15" s="33">
        <v>4</v>
      </c>
      <c r="BL15" s="33">
        <f t="shared" si="56"/>
        <v>50</v>
      </c>
      <c r="BM15" s="33">
        <v>0</v>
      </c>
      <c r="BN15" s="33">
        <f t="shared" si="15"/>
        <v>0</v>
      </c>
      <c r="BO15" s="33">
        <v>0</v>
      </c>
      <c r="BP15" s="33">
        <v>0</v>
      </c>
      <c r="BQ15" s="33">
        <v>9</v>
      </c>
      <c r="BR15" s="33">
        <v>0</v>
      </c>
      <c r="BS15" s="64">
        <f t="shared" si="16"/>
        <v>0</v>
      </c>
      <c r="BT15" s="33">
        <v>2</v>
      </c>
      <c r="BU15" s="33">
        <f t="shared" si="57"/>
        <v>22.22222222222222</v>
      </c>
      <c r="BV15" s="33">
        <v>0</v>
      </c>
      <c r="BW15" s="33">
        <f t="shared" si="17"/>
        <v>0</v>
      </c>
      <c r="BX15" s="33">
        <v>0</v>
      </c>
      <c r="BY15" s="33">
        <v>1</v>
      </c>
      <c r="BZ15" s="33">
        <v>11</v>
      </c>
      <c r="CA15" s="33">
        <v>3</v>
      </c>
      <c r="CB15" s="66">
        <f t="shared" si="18"/>
        <v>27.272727272727273</v>
      </c>
      <c r="CC15" s="33">
        <v>2</v>
      </c>
      <c r="CD15" s="33">
        <f t="shared" si="58"/>
        <v>18.181818181818183</v>
      </c>
      <c r="CE15" s="33">
        <v>0</v>
      </c>
      <c r="CF15" s="33">
        <f t="shared" si="19"/>
        <v>0</v>
      </c>
      <c r="CG15" s="33">
        <v>0</v>
      </c>
      <c r="CH15" s="33">
        <v>0</v>
      </c>
      <c r="CI15" s="35">
        <f t="shared" si="1"/>
        <v>44</v>
      </c>
      <c r="CJ15" s="60">
        <f t="shared" si="2"/>
        <v>5</v>
      </c>
      <c r="CK15" s="61">
        <f t="shared" si="20"/>
        <v>11.363636363636363</v>
      </c>
      <c r="CL15" s="37">
        <f t="shared" si="21"/>
        <v>14</v>
      </c>
      <c r="CM15" s="67">
        <f t="shared" si="59"/>
        <v>31.818181818181817</v>
      </c>
      <c r="CN15" s="34">
        <f t="shared" si="22"/>
        <v>0</v>
      </c>
      <c r="CO15" s="68">
        <f t="shared" si="23"/>
        <v>0</v>
      </c>
      <c r="CP15" s="63">
        <f t="shared" si="24"/>
        <v>1</v>
      </c>
      <c r="CQ15" s="63">
        <f t="shared" si="25"/>
        <v>2</v>
      </c>
      <c r="CR15" s="31">
        <v>1</v>
      </c>
      <c r="CS15" s="33"/>
      <c r="CT15" s="66"/>
      <c r="CU15" s="33"/>
      <c r="CV15" s="33"/>
      <c r="CW15" s="33"/>
      <c r="CX15" s="33"/>
      <c r="CY15" s="33"/>
      <c r="CZ15" s="33"/>
      <c r="DA15" s="33">
        <v>1</v>
      </c>
      <c r="DB15" s="66">
        <f t="shared" si="26"/>
        <v>100</v>
      </c>
      <c r="DC15" s="33">
        <v>0</v>
      </c>
      <c r="DD15" s="66">
        <f t="shared" si="27"/>
        <v>0</v>
      </c>
      <c r="DE15" s="33">
        <v>0</v>
      </c>
      <c r="DF15" s="33">
        <f t="shared" si="28"/>
        <v>0</v>
      </c>
      <c r="DG15" s="33">
        <v>0</v>
      </c>
      <c r="DH15" s="33">
        <v>0</v>
      </c>
      <c r="DI15" s="33">
        <v>5</v>
      </c>
      <c r="DJ15" s="33">
        <v>1</v>
      </c>
      <c r="DK15" s="33">
        <f t="shared" si="29"/>
        <v>20</v>
      </c>
      <c r="DL15" s="33">
        <v>4</v>
      </c>
      <c r="DM15" s="33">
        <f t="shared" si="30"/>
        <v>80</v>
      </c>
      <c r="DN15" s="33">
        <v>0</v>
      </c>
      <c r="DO15" s="33">
        <f t="shared" si="31"/>
        <v>0</v>
      </c>
      <c r="DP15" s="33">
        <v>0</v>
      </c>
      <c r="DQ15" s="33">
        <v>0</v>
      </c>
      <c r="DR15" s="1">
        <f t="shared" si="32"/>
        <v>6</v>
      </c>
      <c r="DS15" s="60">
        <f t="shared" si="33"/>
        <v>2</v>
      </c>
      <c r="DT15" s="60">
        <f t="shared" si="34"/>
        <v>33.333333333333336</v>
      </c>
      <c r="DU15" s="7">
        <f t="shared" si="35"/>
        <v>4</v>
      </c>
      <c r="DV15" s="37">
        <f t="shared" si="36"/>
        <v>66.66666666666667</v>
      </c>
      <c r="DW15" s="2">
        <f t="shared" si="37"/>
        <v>0</v>
      </c>
      <c r="DX15" s="34">
        <f t="shared" si="38"/>
        <v>0</v>
      </c>
      <c r="DY15" s="69">
        <f t="shared" si="39"/>
        <v>0</v>
      </c>
      <c r="DZ15" s="69">
        <f t="shared" si="40"/>
        <v>0</v>
      </c>
      <c r="EA15" s="35">
        <f t="shared" si="41"/>
        <v>100</v>
      </c>
      <c r="EB15" s="35">
        <f t="shared" si="42"/>
        <v>86</v>
      </c>
      <c r="EC15" s="60">
        <f t="shared" si="43"/>
        <v>10</v>
      </c>
      <c r="ED15" s="110">
        <f t="shared" si="44"/>
        <v>11.627906976744185</v>
      </c>
      <c r="EE15" s="111">
        <f t="shared" si="45"/>
        <v>37</v>
      </c>
      <c r="EF15" s="112">
        <f t="shared" si="46"/>
        <v>43.02325581395349</v>
      </c>
      <c r="EG15" s="113">
        <f t="shared" si="47"/>
        <v>1</v>
      </c>
      <c r="EH15" s="114">
        <f t="shared" si="48"/>
        <v>1.1627906976744187</v>
      </c>
      <c r="EI15" s="82">
        <f t="shared" si="49"/>
        <v>1</v>
      </c>
      <c r="EJ15" s="83">
        <f t="shared" si="50"/>
        <v>2</v>
      </c>
      <c r="EK15" s="32" t="s">
        <v>10</v>
      </c>
      <c r="EL15" s="71"/>
      <c r="EM15" s="38">
        <v>86</v>
      </c>
      <c r="EN15" s="70">
        <v>1</v>
      </c>
      <c r="EO15" s="70">
        <v>2</v>
      </c>
      <c r="EP15" s="38">
        <v>3.49</v>
      </c>
    </row>
    <row r="16" spans="1:146" s="30" customFormat="1" ht="12.75">
      <c r="A16" s="31">
        <v>14</v>
      </c>
      <c r="B16" s="31" t="s">
        <v>9</v>
      </c>
      <c r="C16" s="33">
        <v>21</v>
      </c>
      <c r="D16" s="33">
        <v>0</v>
      </c>
      <c r="E16" s="33">
        <v>29</v>
      </c>
      <c r="F16" s="33">
        <v>1</v>
      </c>
      <c r="G16" s="64">
        <f t="shared" si="51"/>
        <v>3.4482758620689653</v>
      </c>
      <c r="H16" s="33">
        <v>14</v>
      </c>
      <c r="I16" s="33">
        <f t="shared" si="61"/>
        <v>48.275862068965516</v>
      </c>
      <c r="J16" s="33">
        <v>0</v>
      </c>
      <c r="K16" s="33">
        <f t="shared" si="52"/>
        <v>0</v>
      </c>
      <c r="L16" s="33">
        <v>0</v>
      </c>
      <c r="M16" s="33">
        <v>0</v>
      </c>
      <c r="N16" s="33">
        <v>19</v>
      </c>
      <c r="O16" s="33">
        <v>1</v>
      </c>
      <c r="P16" s="64">
        <f t="shared" si="62"/>
        <v>5.2631578947368425</v>
      </c>
      <c r="Q16" s="33">
        <v>9</v>
      </c>
      <c r="R16" s="33">
        <f t="shared" si="63"/>
        <v>47.36842105263158</v>
      </c>
      <c r="S16" s="33">
        <v>0</v>
      </c>
      <c r="T16" s="33">
        <f t="shared" si="53"/>
        <v>0</v>
      </c>
      <c r="U16" s="33">
        <v>0</v>
      </c>
      <c r="V16" s="33">
        <v>0</v>
      </c>
      <c r="W16" s="33">
        <v>22</v>
      </c>
      <c r="X16" s="33">
        <v>2</v>
      </c>
      <c r="Y16" s="64">
        <f t="shared" si="64"/>
        <v>9.090909090909092</v>
      </c>
      <c r="Z16" s="33">
        <v>5</v>
      </c>
      <c r="AA16" s="33">
        <f t="shared" si="65"/>
        <v>22.727272727272727</v>
      </c>
      <c r="AB16" s="33">
        <v>1</v>
      </c>
      <c r="AC16" s="33">
        <f t="shared" si="3"/>
        <v>4.545454545454546</v>
      </c>
      <c r="AD16" s="33">
        <v>0</v>
      </c>
      <c r="AE16" s="33">
        <v>0</v>
      </c>
      <c r="AF16" s="133">
        <f t="shared" si="4"/>
        <v>91</v>
      </c>
      <c r="AG16" s="35">
        <f t="shared" si="5"/>
        <v>70</v>
      </c>
      <c r="AH16" s="60">
        <f t="shared" si="0"/>
        <v>4</v>
      </c>
      <c r="AI16" s="61">
        <f t="shared" si="68"/>
        <v>5.714285714285714</v>
      </c>
      <c r="AJ16" s="37">
        <f t="shared" si="7"/>
        <v>28</v>
      </c>
      <c r="AK16" s="37">
        <f t="shared" si="66"/>
        <v>40</v>
      </c>
      <c r="AL16" s="36">
        <f t="shared" si="60"/>
        <v>1</v>
      </c>
      <c r="AM16" s="62">
        <f t="shared" si="67"/>
        <v>1.4285714285714286</v>
      </c>
      <c r="AN16" s="63">
        <f t="shared" si="8"/>
        <v>0</v>
      </c>
      <c r="AO16" s="63">
        <f t="shared" si="9"/>
        <v>0</v>
      </c>
      <c r="AP16" s="31">
        <v>25</v>
      </c>
      <c r="AQ16" s="33">
        <v>1</v>
      </c>
      <c r="AR16" s="64">
        <f t="shared" si="10"/>
        <v>4</v>
      </c>
      <c r="AS16" s="33">
        <v>9</v>
      </c>
      <c r="AT16" s="64">
        <f t="shared" si="54"/>
        <v>36</v>
      </c>
      <c r="AU16" s="33">
        <v>1</v>
      </c>
      <c r="AV16" s="64">
        <f t="shared" si="11"/>
        <v>4</v>
      </c>
      <c r="AW16" s="65">
        <v>0</v>
      </c>
      <c r="AX16" s="65">
        <v>1</v>
      </c>
      <c r="AY16" s="33">
        <v>26</v>
      </c>
      <c r="AZ16" s="33">
        <v>0</v>
      </c>
      <c r="BA16" s="66">
        <f t="shared" si="12"/>
        <v>0</v>
      </c>
      <c r="BB16" s="33">
        <v>10</v>
      </c>
      <c r="BC16" s="33">
        <f t="shared" si="55"/>
        <v>38.46153846153846</v>
      </c>
      <c r="BD16" s="33">
        <v>0</v>
      </c>
      <c r="BE16" s="33">
        <f t="shared" si="13"/>
        <v>0</v>
      </c>
      <c r="BF16" s="33">
        <v>0</v>
      </c>
      <c r="BG16" s="33">
        <v>0</v>
      </c>
      <c r="BH16" s="33">
        <v>20</v>
      </c>
      <c r="BI16" s="33">
        <v>0</v>
      </c>
      <c r="BJ16" s="66">
        <f t="shared" si="14"/>
        <v>0</v>
      </c>
      <c r="BK16" s="33">
        <v>6</v>
      </c>
      <c r="BL16" s="33">
        <f t="shared" si="56"/>
        <v>30</v>
      </c>
      <c r="BM16" s="33">
        <v>0</v>
      </c>
      <c r="BN16" s="33">
        <f t="shared" si="15"/>
        <v>0</v>
      </c>
      <c r="BO16" s="33">
        <v>0</v>
      </c>
      <c r="BP16" s="33">
        <v>0</v>
      </c>
      <c r="BQ16" s="33">
        <v>22</v>
      </c>
      <c r="BR16" s="33">
        <v>0</v>
      </c>
      <c r="BS16" s="64">
        <f t="shared" si="16"/>
        <v>0</v>
      </c>
      <c r="BT16" s="33">
        <v>3</v>
      </c>
      <c r="BU16" s="33">
        <f t="shared" si="57"/>
        <v>13.636363636363637</v>
      </c>
      <c r="BV16" s="33">
        <v>0</v>
      </c>
      <c r="BW16" s="33">
        <f t="shared" si="17"/>
        <v>0</v>
      </c>
      <c r="BX16" s="33">
        <v>0</v>
      </c>
      <c r="BY16" s="33">
        <v>1</v>
      </c>
      <c r="BZ16" s="33">
        <v>14</v>
      </c>
      <c r="CA16" s="33">
        <v>0</v>
      </c>
      <c r="CB16" s="66">
        <f t="shared" si="18"/>
        <v>0</v>
      </c>
      <c r="CC16" s="33">
        <v>6</v>
      </c>
      <c r="CD16" s="33">
        <f t="shared" si="58"/>
        <v>42.857142857142854</v>
      </c>
      <c r="CE16" s="33">
        <v>0</v>
      </c>
      <c r="CF16" s="33">
        <f t="shared" si="19"/>
        <v>0</v>
      </c>
      <c r="CG16" s="33">
        <v>0</v>
      </c>
      <c r="CH16" s="33">
        <v>0</v>
      </c>
      <c r="CI16" s="35">
        <f t="shared" si="1"/>
        <v>107</v>
      </c>
      <c r="CJ16" s="60">
        <f t="shared" si="2"/>
        <v>1</v>
      </c>
      <c r="CK16" s="61">
        <f t="shared" si="20"/>
        <v>0.9345794392523364</v>
      </c>
      <c r="CL16" s="37">
        <f t="shared" si="21"/>
        <v>34</v>
      </c>
      <c r="CM16" s="67">
        <f t="shared" si="59"/>
        <v>31.77570093457944</v>
      </c>
      <c r="CN16" s="34">
        <f t="shared" si="22"/>
        <v>1</v>
      </c>
      <c r="CO16" s="68">
        <f t="shared" si="23"/>
        <v>0.9345794392523364</v>
      </c>
      <c r="CP16" s="63">
        <f t="shared" si="24"/>
        <v>0</v>
      </c>
      <c r="CQ16" s="63">
        <f t="shared" si="25"/>
        <v>2</v>
      </c>
      <c r="CR16" s="31">
        <v>8</v>
      </c>
      <c r="CS16" s="33"/>
      <c r="CT16" s="66"/>
      <c r="CU16" s="33"/>
      <c r="CV16" s="33"/>
      <c r="CW16" s="33"/>
      <c r="CX16" s="33"/>
      <c r="CY16" s="33"/>
      <c r="CZ16" s="33"/>
      <c r="DA16" s="33">
        <v>0</v>
      </c>
      <c r="DB16" s="66">
        <f t="shared" si="26"/>
        <v>0</v>
      </c>
      <c r="DC16" s="33">
        <v>3</v>
      </c>
      <c r="DD16" s="66">
        <f t="shared" si="27"/>
        <v>37.5</v>
      </c>
      <c r="DE16" s="33">
        <v>0</v>
      </c>
      <c r="DF16" s="33">
        <f t="shared" si="28"/>
        <v>0</v>
      </c>
      <c r="DG16" s="33">
        <v>0</v>
      </c>
      <c r="DH16" s="33">
        <v>0</v>
      </c>
      <c r="DI16" s="33">
        <v>12</v>
      </c>
      <c r="DJ16" s="33">
        <v>3</v>
      </c>
      <c r="DK16" s="33">
        <f t="shared" si="29"/>
        <v>25</v>
      </c>
      <c r="DL16" s="33">
        <v>3</v>
      </c>
      <c r="DM16" s="33">
        <f t="shared" si="30"/>
        <v>25</v>
      </c>
      <c r="DN16" s="33">
        <v>0</v>
      </c>
      <c r="DO16" s="33">
        <f t="shared" si="31"/>
        <v>0</v>
      </c>
      <c r="DP16" s="33">
        <v>0</v>
      </c>
      <c r="DQ16" s="33">
        <v>0</v>
      </c>
      <c r="DR16" s="1">
        <f t="shared" si="32"/>
        <v>20</v>
      </c>
      <c r="DS16" s="60">
        <f t="shared" si="33"/>
        <v>3</v>
      </c>
      <c r="DT16" s="60">
        <f t="shared" si="34"/>
        <v>15</v>
      </c>
      <c r="DU16" s="7">
        <f t="shared" si="35"/>
        <v>6</v>
      </c>
      <c r="DV16" s="37">
        <f t="shared" si="36"/>
        <v>30</v>
      </c>
      <c r="DW16" s="2">
        <f t="shared" si="37"/>
        <v>0</v>
      </c>
      <c r="DX16" s="34">
        <f t="shared" si="38"/>
        <v>0</v>
      </c>
      <c r="DY16" s="69">
        <f t="shared" si="39"/>
        <v>0</v>
      </c>
      <c r="DZ16" s="69">
        <f t="shared" si="40"/>
        <v>0</v>
      </c>
      <c r="EA16" s="35">
        <f t="shared" si="41"/>
        <v>218</v>
      </c>
      <c r="EB16" s="35">
        <f t="shared" si="42"/>
        <v>197</v>
      </c>
      <c r="EC16" s="60">
        <f t="shared" si="43"/>
        <v>8</v>
      </c>
      <c r="ED16" s="110">
        <f t="shared" si="44"/>
        <v>4.060913705583756</v>
      </c>
      <c r="EE16" s="111">
        <f t="shared" si="45"/>
        <v>68</v>
      </c>
      <c r="EF16" s="112">
        <f t="shared" si="46"/>
        <v>34.51776649746193</v>
      </c>
      <c r="EG16" s="113">
        <f t="shared" si="47"/>
        <v>2</v>
      </c>
      <c r="EH16" s="114">
        <f t="shared" si="48"/>
        <v>1.015228426395939</v>
      </c>
      <c r="EI16" s="82">
        <f t="shared" si="49"/>
        <v>0</v>
      </c>
      <c r="EJ16" s="83">
        <f t="shared" si="50"/>
        <v>2</v>
      </c>
      <c r="EK16" s="32" t="s">
        <v>9</v>
      </c>
      <c r="EL16" s="71" t="s">
        <v>75</v>
      </c>
      <c r="EM16" s="38">
        <v>197</v>
      </c>
      <c r="EN16" s="70">
        <v>0</v>
      </c>
      <c r="EO16" s="70">
        <v>2</v>
      </c>
      <c r="EP16" s="38">
        <v>1.02</v>
      </c>
    </row>
    <row r="17" spans="1:146" s="30" customFormat="1" ht="12.75">
      <c r="A17" s="31">
        <v>15</v>
      </c>
      <c r="B17" s="31" t="s">
        <v>12</v>
      </c>
      <c r="C17" s="33">
        <v>3</v>
      </c>
      <c r="D17" s="33">
        <v>0</v>
      </c>
      <c r="E17" s="33">
        <v>10</v>
      </c>
      <c r="F17" s="33">
        <v>2</v>
      </c>
      <c r="G17" s="64">
        <f t="shared" si="51"/>
        <v>20</v>
      </c>
      <c r="H17" s="33">
        <v>4</v>
      </c>
      <c r="I17" s="33">
        <f t="shared" si="61"/>
        <v>40</v>
      </c>
      <c r="J17" s="33">
        <v>0</v>
      </c>
      <c r="K17" s="33">
        <f t="shared" si="52"/>
        <v>0</v>
      </c>
      <c r="L17" s="33">
        <v>0</v>
      </c>
      <c r="M17" s="33">
        <v>1</v>
      </c>
      <c r="N17" s="33">
        <v>8</v>
      </c>
      <c r="O17" s="33">
        <v>1</v>
      </c>
      <c r="P17" s="64">
        <f t="shared" si="62"/>
        <v>12.5</v>
      </c>
      <c r="Q17" s="33">
        <v>5</v>
      </c>
      <c r="R17" s="33">
        <f t="shared" si="63"/>
        <v>62.5</v>
      </c>
      <c r="S17" s="33">
        <v>0</v>
      </c>
      <c r="T17" s="33">
        <f t="shared" si="53"/>
        <v>0</v>
      </c>
      <c r="U17" s="33">
        <v>0</v>
      </c>
      <c r="V17" s="33">
        <v>0</v>
      </c>
      <c r="W17" s="33">
        <v>5</v>
      </c>
      <c r="X17" s="33">
        <v>1</v>
      </c>
      <c r="Y17" s="64">
        <f t="shared" si="64"/>
        <v>20</v>
      </c>
      <c r="Z17" s="33">
        <v>2</v>
      </c>
      <c r="AA17" s="33">
        <f t="shared" si="65"/>
        <v>40</v>
      </c>
      <c r="AB17" s="33">
        <v>0</v>
      </c>
      <c r="AC17" s="33">
        <f t="shared" si="3"/>
        <v>0</v>
      </c>
      <c r="AD17" s="33">
        <v>0</v>
      </c>
      <c r="AE17" s="33">
        <v>1</v>
      </c>
      <c r="AF17" s="133">
        <f t="shared" si="4"/>
        <v>26</v>
      </c>
      <c r="AG17" s="35">
        <f t="shared" si="5"/>
        <v>23</v>
      </c>
      <c r="AH17" s="60">
        <f t="shared" si="0"/>
        <v>4</v>
      </c>
      <c r="AI17" s="61">
        <f t="shared" si="68"/>
        <v>17.391304347826086</v>
      </c>
      <c r="AJ17" s="37">
        <f t="shared" si="7"/>
        <v>11</v>
      </c>
      <c r="AK17" s="37">
        <f t="shared" si="66"/>
        <v>47.82608695652174</v>
      </c>
      <c r="AL17" s="36">
        <f t="shared" si="60"/>
        <v>0</v>
      </c>
      <c r="AM17" s="62">
        <f t="shared" si="67"/>
        <v>0</v>
      </c>
      <c r="AN17" s="63">
        <f t="shared" si="8"/>
        <v>0</v>
      </c>
      <c r="AO17" s="63">
        <f t="shared" si="9"/>
        <v>2</v>
      </c>
      <c r="AP17" s="31">
        <v>9</v>
      </c>
      <c r="AQ17" s="33">
        <v>0</v>
      </c>
      <c r="AR17" s="64">
        <f t="shared" si="10"/>
        <v>0</v>
      </c>
      <c r="AS17" s="33">
        <v>0</v>
      </c>
      <c r="AT17" s="64">
        <f t="shared" si="54"/>
        <v>0</v>
      </c>
      <c r="AU17" s="33">
        <v>0</v>
      </c>
      <c r="AV17" s="64">
        <f t="shared" si="11"/>
        <v>0</v>
      </c>
      <c r="AW17" s="65">
        <v>0</v>
      </c>
      <c r="AX17" s="65">
        <v>2</v>
      </c>
      <c r="AY17" s="33">
        <v>5</v>
      </c>
      <c r="AZ17" s="33">
        <v>0</v>
      </c>
      <c r="BA17" s="66">
        <f t="shared" si="12"/>
        <v>0</v>
      </c>
      <c r="BB17" s="33">
        <v>1</v>
      </c>
      <c r="BC17" s="33">
        <f t="shared" si="55"/>
        <v>20</v>
      </c>
      <c r="BD17" s="33">
        <v>0</v>
      </c>
      <c r="BE17" s="33">
        <f t="shared" si="13"/>
        <v>0</v>
      </c>
      <c r="BF17" s="33">
        <v>0</v>
      </c>
      <c r="BG17" s="33">
        <v>1</v>
      </c>
      <c r="BH17" s="33">
        <v>8</v>
      </c>
      <c r="BI17" s="33">
        <v>1</v>
      </c>
      <c r="BJ17" s="66">
        <f t="shared" si="14"/>
        <v>12.5</v>
      </c>
      <c r="BK17" s="33">
        <v>4</v>
      </c>
      <c r="BL17" s="33">
        <f t="shared" si="56"/>
        <v>50</v>
      </c>
      <c r="BM17" s="33">
        <v>0</v>
      </c>
      <c r="BN17" s="33">
        <f t="shared" si="15"/>
        <v>0</v>
      </c>
      <c r="BO17" s="33">
        <v>0</v>
      </c>
      <c r="BP17" s="33">
        <v>0</v>
      </c>
      <c r="BQ17" s="33">
        <v>11</v>
      </c>
      <c r="BR17" s="33">
        <v>0</v>
      </c>
      <c r="BS17" s="64">
        <f t="shared" si="16"/>
        <v>0</v>
      </c>
      <c r="BT17" s="33">
        <v>3</v>
      </c>
      <c r="BU17" s="33">
        <f t="shared" si="57"/>
        <v>27.272727272727273</v>
      </c>
      <c r="BV17" s="33">
        <v>0</v>
      </c>
      <c r="BW17" s="33">
        <f t="shared" si="17"/>
        <v>0</v>
      </c>
      <c r="BX17" s="33">
        <v>0</v>
      </c>
      <c r="BY17" s="33">
        <v>0</v>
      </c>
      <c r="BZ17" s="33">
        <v>4</v>
      </c>
      <c r="CA17" s="33">
        <v>0</v>
      </c>
      <c r="CB17" s="66">
        <f t="shared" si="18"/>
        <v>0</v>
      </c>
      <c r="CC17" s="33">
        <v>2</v>
      </c>
      <c r="CD17" s="33">
        <f t="shared" si="58"/>
        <v>50</v>
      </c>
      <c r="CE17" s="33">
        <v>0</v>
      </c>
      <c r="CF17" s="33">
        <f t="shared" si="19"/>
        <v>0</v>
      </c>
      <c r="CG17" s="33">
        <v>0</v>
      </c>
      <c r="CH17" s="33">
        <v>0</v>
      </c>
      <c r="CI17" s="35">
        <f t="shared" si="1"/>
        <v>37</v>
      </c>
      <c r="CJ17" s="60">
        <f t="shared" si="2"/>
        <v>1</v>
      </c>
      <c r="CK17" s="61">
        <f t="shared" si="20"/>
        <v>2.7027027027027026</v>
      </c>
      <c r="CL17" s="37">
        <f t="shared" si="21"/>
        <v>10</v>
      </c>
      <c r="CM17" s="67">
        <f t="shared" si="59"/>
        <v>27.027027027027028</v>
      </c>
      <c r="CN17" s="34">
        <f t="shared" si="22"/>
        <v>0</v>
      </c>
      <c r="CO17" s="68">
        <f t="shared" si="23"/>
        <v>0</v>
      </c>
      <c r="CP17" s="63">
        <f t="shared" si="24"/>
        <v>0</v>
      </c>
      <c r="CQ17" s="63">
        <f t="shared" si="25"/>
        <v>3</v>
      </c>
      <c r="CR17" s="31">
        <v>2</v>
      </c>
      <c r="CS17" s="33"/>
      <c r="CT17" s="66"/>
      <c r="CU17" s="33"/>
      <c r="CV17" s="33"/>
      <c r="CW17" s="33"/>
      <c r="CX17" s="33"/>
      <c r="CY17" s="33"/>
      <c r="CZ17" s="33"/>
      <c r="DA17" s="33">
        <v>0</v>
      </c>
      <c r="DB17" s="66">
        <f t="shared" si="26"/>
        <v>0</v>
      </c>
      <c r="DC17" s="33">
        <v>1</v>
      </c>
      <c r="DD17" s="66">
        <f t="shared" si="27"/>
        <v>50</v>
      </c>
      <c r="DE17" s="33">
        <v>0</v>
      </c>
      <c r="DF17" s="33">
        <f t="shared" si="28"/>
        <v>0</v>
      </c>
      <c r="DG17" s="33">
        <v>0</v>
      </c>
      <c r="DH17" s="33">
        <v>0</v>
      </c>
      <c r="DI17" s="33">
        <v>4</v>
      </c>
      <c r="DJ17" s="33">
        <v>1</v>
      </c>
      <c r="DK17" s="33">
        <v>0</v>
      </c>
      <c r="DL17" s="33">
        <v>2</v>
      </c>
      <c r="DM17" s="33">
        <v>0</v>
      </c>
      <c r="DN17" s="33">
        <v>0</v>
      </c>
      <c r="DO17" s="33">
        <v>0</v>
      </c>
      <c r="DP17" s="33">
        <v>0</v>
      </c>
      <c r="DQ17" s="33">
        <v>0</v>
      </c>
      <c r="DR17" s="1">
        <f t="shared" si="32"/>
        <v>6</v>
      </c>
      <c r="DS17" s="60">
        <f t="shared" si="33"/>
        <v>1</v>
      </c>
      <c r="DT17" s="60">
        <f t="shared" si="34"/>
        <v>16.666666666666668</v>
      </c>
      <c r="DU17" s="7">
        <f t="shared" si="35"/>
        <v>3</v>
      </c>
      <c r="DV17" s="37">
        <f t="shared" si="36"/>
        <v>50</v>
      </c>
      <c r="DW17" s="2">
        <f t="shared" si="37"/>
        <v>0</v>
      </c>
      <c r="DX17" s="34">
        <f t="shared" si="38"/>
        <v>0</v>
      </c>
      <c r="DY17" s="69">
        <f t="shared" si="39"/>
        <v>0</v>
      </c>
      <c r="DZ17" s="69">
        <f t="shared" si="40"/>
        <v>0</v>
      </c>
      <c r="EA17" s="35">
        <f t="shared" si="41"/>
        <v>69</v>
      </c>
      <c r="EB17" s="35">
        <f t="shared" si="42"/>
        <v>66</v>
      </c>
      <c r="EC17" s="60">
        <f t="shared" si="43"/>
        <v>6</v>
      </c>
      <c r="ED17" s="110">
        <f t="shared" si="44"/>
        <v>9.090909090909092</v>
      </c>
      <c r="EE17" s="111">
        <f t="shared" si="45"/>
        <v>24</v>
      </c>
      <c r="EF17" s="112">
        <f t="shared" si="46"/>
        <v>36.36363636363637</v>
      </c>
      <c r="EG17" s="113">
        <f t="shared" si="47"/>
        <v>0</v>
      </c>
      <c r="EH17" s="114">
        <f t="shared" si="48"/>
        <v>0</v>
      </c>
      <c r="EI17" s="82">
        <f t="shared" si="49"/>
        <v>0</v>
      </c>
      <c r="EJ17" s="83">
        <f t="shared" si="50"/>
        <v>5</v>
      </c>
      <c r="EK17" s="32" t="s">
        <v>12</v>
      </c>
      <c r="EL17" s="71"/>
      <c r="EM17" s="38">
        <v>66</v>
      </c>
      <c r="EN17" s="70">
        <v>0</v>
      </c>
      <c r="EO17" s="70">
        <v>5</v>
      </c>
      <c r="EP17" s="38">
        <v>7.58</v>
      </c>
    </row>
    <row r="18" spans="1:146" s="30" customFormat="1" ht="12.75">
      <c r="A18" s="31">
        <v>16</v>
      </c>
      <c r="B18" s="31" t="s">
        <v>11</v>
      </c>
      <c r="C18" s="33">
        <v>18</v>
      </c>
      <c r="D18" s="33">
        <v>0</v>
      </c>
      <c r="E18" s="33">
        <v>14</v>
      </c>
      <c r="F18" s="33">
        <v>0</v>
      </c>
      <c r="G18" s="64">
        <f t="shared" si="51"/>
        <v>0</v>
      </c>
      <c r="H18" s="33">
        <v>6</v>
      </c>
      <c r="I18" s="33">
        <f t="shared" si="61"/>
        <v>42.857142857142854</v>
      </c>
      <c r="J18" s="33">
        <v>0</v>
      </c>
      <c r="K18" s="33">
        <f t="shared" si="52"/>
        <v>0</v>
      </c>
      <c r="L18" s="33">
        <v>0</v>
      </c>
      <c r="M18" s="33">
        <v>0</v>
      </c>
      <c r="N18" s="33">
        <v>15</v>
      </c>
      <c r="O18" s="33">
        <v>1</v>
      </c>
      <c r="P18" s="64">
        <f t="shared" si="62"/>
        <v>6.666666666666667</v>
      </c>
      <c r="Q18" s="33">
        <v>7</v>
      </c>
      <c r="R18" s="33">
        <f t="shared" si="63"/>
        <v>46.666666666666664</v>
      </c>
      <c r="S18" s="33">
        <v>1</v>
      </c>
      <c r="T18" s="33">
        <f t="shared" si="53"/>
        <v>6.666666666666667</v>
      </c>
      <c r="U18" s="33">
        <v>0</v>
      </c>
      <c r="V18" s="33">
        <v>1</v>
      </c>
      <c r="W18" s="33">
        <v>14</v>
      </c>
      <c r="X18" s="33">
        <v>0</v>
      </c>
      <c r="Y18" s="64">
        <f t="shared" si="64"/>
        <v>0</v>
      </c>
      <c r="Z18" s="33">
        <v>7</v>
      </c>
      <c r="AA18" s="33">
        <f t="shared" si="65"/>
        <v>50</v>
      </c>
      <c r="AB18" s="33">
        <v>0</v>
      </c>
      <c r="AC18" s="33">
        <f t="shared" si="3"/>
        <v>0</v>
      </c>
      <c r="AD18" s="33">
        <v>0</v>
      </c>
      <c r="AE18" s="33">
        <v>0</v>
      </c>
      <c r="AF18" s="133">
        <f t="shared" si="4"/>
        <v>61</v>
      </c>
      <c r="AG18" s="35">
        <f t="shared" si="5"/>
        <v>43</v>
      </c>
      <c r="AH18" s="60">
        <f t="shared" si="0"/>
        <v>1</v>
      </c>
      <c r="AI18" s="61">
        <f t="shared" si="68"/>
        <v>2.3255813953488373</v>
      </c>
      <c r="AJ18" s="37">
        <f t="shared" si="7"/>
        <v>20</v>
      </c>
      <c r="AK18" s="37">
        <f t="shared" si="66"/>
        <v>46.51162790697674</v>
      </c>
      <c r="AL18" s="36">
        <f t="shared" si="60"/>
        <v>1</v>
      </c>
      <c r="AM18" s="62">
        <f t="shared" si="67"/>
        <v>2.3255813953488373</v>
      </c>
      <c r="AN18" s="63">
        <f t="shared" si="8"/>
        <v>0</v>
      </c>
      <c r="AO18" s="63">
        <f t="shared" si="9"/>
        <v>1</v>
      </c>
      <c r="AP18" s="31">
        <v>17</v>
      </c>
      <c r="AQ18" s="33">
        <v>1</v>
      </c>
      <c r="AR18" s="64">
        <f t="shared" si="10"/>
        <v>5.882352941176471</v>
      </c>
      <c r="AS18" s="33">
        <v>9</v>
      </c>
      <c r="AT18" s="64">
        <f t="shared" si="54"/>
        <v>52.94117647058823</v>
      </c>
      <c r="AU18" s="33">
        <v>0</v>
      </c>
      <c r="AV18" s="64">
        <f t="shared" si="11"/>
        <v>0</v>
      </c>
      <c r="AW18" s="65">
        <v>0</v>
      </c>
      <c r="AX18" s="65">
        <v>2</v>
      </c>
      <c r="AY18" s="33">
        <v>19</v>
      </c>
      <c r="AZ18" s="33">
        <v>1</v>
      </c>
      <c r="BA18" s="66">
        <f t="shared" si="12"/>
        <v>5.2631578947368425</v>
      </c>
      <c r="BB18" s="33">
        <v>6</v>
      </c>
      <c r="BC18" s="33">
        <f t="shared" si="55"/>
        <v>31.57894736842105</v>
      </c>
      <c r="BD18" s="33">
        <v>0</v>
      </c>
      <c r="BE18" s="33">
        <f t="shared" si="13"/>
        <v>0</v>
      </c>
      <c r="BF18" s="33">
        <v>0</v>
      </c>
      <c r="BG18" s="33">
        <v>1</v>
      </c>
      <c r="BH18" s="33">
        <v>17</v>
      </c>
      <c r="BI18" s="33">
        <v>3</v>
      </c>
      <c r="BJ18" s="66">
        <f t="shared" si="14"/>
        <v>17.647058823529413</v>
      </c>
      <c r="BK18" s="33">
        <v>2</v>
      </c>
      <c r="BL18" s="33">
        <f t="shared" si="56"/>
        <v>11.764705882352942</v>
      </c>
      <c r="BM18" s="33">
        <v>0</v>
      </c>
      <c r="BN18" s="33">
        <f t="shared" si="15"/>
        <v>0</v>
      </c>
      <c r="BO18" s="33">
        <v>0</v>
      </c>
      <c r="BP18" s="33">
        <v>0</v>
      </c>
      <c r="BQ18" s="33">
        <v>17</v>
      </c>
      <c r="BR18" s="33">
        <v>0</v>
      </c>
      <c r="BS18" s="64">
        <f t="shared" si="16"/>
        <v>0</v>
      </c>
      <c r="BT18" s="33">
        <v>9</v>
      </c>
      <c r="BU18" s="33">
        <f t="shared" si="57"/>
        <v>52.94117647058823</v>
      </c>
      <c r="BV18" s="33">
        <v>0</v>
      </c>
      <c r="BW18" s="33">
        <f t="shared" si="17"/>
        <v>0</v>
      </c>
      <c r="BX18" s="33">
        <v>0</v>
      </c>
      <c r="BY18" s="33">
        <v>0</v>
      </c>
      <c r="BZ18" s="33">
        <v>14</v>
      </c>
      <c r="CA18" s="33">
        <v>1</v>
      </c>
      <c r="CB18" s="66">
        <f t="shared" si="18"/>
        <v>7.142857142857143</v>
      </c>
      <c r="CC18" s="33">
        <v>3</v>
      </c>
      <c r="CD18" s="33">
        <f t="shared" si="58"/>
        <v>21.428571428571427</v>
      </c>
      <c r="CE18" s="33">
        <v>0</v>
      </c>
      <c r="CF18" s="33">
        <f t="shared" si="19"/>
        <v>0</v>
      </c>
      <c r="CG18" s="33">
        <v>0</v>
      </c>
      <c r="CH18" s="33">
        <v>0</v>
      </c>
      <c r="CI18" s="35">
        <f t="shared" si="1"/>
        <v>84</v>
      </c>
      <c r="CJ18" s="60">
        <f t="shared" si="2"/>
        <v>6</v>
      </c>
      <c r="CK18" s="61">
        <f t="shared" si="20"/>
        <v>7.142857142857143</v>
      </c>
      <c r="CL18" s="37">
        <f t="shared" si="21"/>
        <v>29</v>
      </c>
      <c r="CM18" s="67">
        <f t="shared" si="59"/>
        <v>34.523809523809526</v>
      </c>
      <c r="CN18" s="34">
        <f t="shared" si="22"/>
        <v>0</v>
      </c>
      <c r="CO18" s="68">
        <f t="shared" si="23"/>
        <v>0</v>
      </c>
      <c r="CP18" s="63">
        <f t="shared" si="24"/>
        <v>0</v>
      </c>
      <c r="CQ18" s="63">
        <f t="shared" si="25"/>
        <v>3</v>
      </c>
      <c r="CR18" s="31">
        <v>6</v>
      </c>
      <c r="CS18" s="33"/>
      <c r="CT18" s="66"/>
      <c r="CU18" s="33"/>
      <c r="CV18" s="33"/>
      <c r="CW18" s="33"/>
      <c r="CX18" s="33"/>
      <c r="CY18" s="33"/>
      <c r="CZ18" s="33"/>
      <c r="DA18" s="33">
        <v>1</v>
      </c>
      <c r="DB18" s="66">
        <f t="shared" si="26"/>
        <v>16.666666666666668</v>
      </c>
      <c r="DC18" s="33">
        <v>3</v>
      </c>
      <c r="DD18" s="66">
        <f t="shared" si="27"/>
        <v>50</v>
      </c>
      <c r="DE18" s="33">
        <v>0</v>
      </c>
      <c r="DF18" s="33">
        <f t="shared" si="28"/>
        <v>0</v>
      </c>
      <c r="DG18" s="33">
        <v>0</v>
      </c>
      <c r="DH18" s="33">
        <v>0</v>
      </c>
      <c r="DI18" s="33">
        <v>11</v>
      </c>
      <c r="DJ18" s="33">
        <v>0</v>
      </c>
      <c r="DK18" s="33">
        <f t="shared" si="29"/>
        <v>0</v>
      </c>
      <c r="DL18" s="33">
        <v>4</v>
      </c>
      <c r="DM18" s="33">
        <f t="shared" si="30"/>
        <v>36.36363636363637</v>
      </c>
      <c r="DN18" s="33">
        <v>0</v>
      </c>
      <c r="DO18" s="33">
        <f t="shared" si="31"/>
        <v>0</v>
      </c>
      <c r="DP18" s="33">
        <v>0</v>
      </c>
      <c r="DQ18" s="33">
        <v>2</v>
      </c>
      <c r="DR18" s="1">
        <f t="shared" si="32"/>
        <v>17</v>
      </c>
      <c r="DS18" s="60">
        <f t="shared" si="33"/>
        <v>1</v>
      </c>
      <c r="DT18" s="60">
        <f t="shared" si="34"/>
        <v>5.882352941176471</v>
      </c>
      <c r="DU18" s="7">
        <f t="shared" si="35"/>
        <v>7</v>
      </c>
      <c r="DV18" s="37">
        <f t="shared" si="36"/>
        <v>41.1764705882353</v>
      </c>
      <c r="DW18" s="2">
        <f t="shared" si="37"/>
        <v>0</v>
      </c>
      <c r="DX18" s="34">
        <f t="shared" si="38"/>
        <v>0</v>
      </c>
      <c r="DY18" s="69">
        <f t="shared" si="39"/>
        <v>0</v>
      </c>
      <c r="DZ18" s="69">
        <f t="shared" si="40"/>
        <v>2</v>
      </c>
      <c r="EA18" s="35">
        <f t="shared" si="41"/>
        <v>162</v>
      </c>
      <c r="EB18" s="35">
        <f t="shared" si="42"/>
        <v>144</v>
      </c>
      <c r="EC18" s="60">
        <f t="shared" si="43"/>
        <v>8</v>
      </c>
      <c r="ED18" s="110">
        <f t="shared" si="44"/>
        <v>5.555555555555555</v>
      </c>
      <c r="EE18" s="111">
        <f t="shared" si="45"/>
        <v>56</v>
      </c>
      <c r="EF18" s="112">
        <f t="shared" si="46"/>
        <v>38.888888888888886</v>
      </c>
      <c r="EG18" s="113">
        <f t="shared" si="47"/>
        <v>1</v>
      </c>
      <c r="EH18" s="114">
        <f t="shared" si="48"/>
        <v>0.6944444444444444</v>
      </c>
      <c r="EI18" s="82">
        <f t="shared" si="49"/>
        <v>0</v>
      </c>
      <c r="EJ18" s="83">
        <f t="shared" si="50"/>
        <v>6</v>
      </c>
      <c r="EK18" s="32" t="s">
        <v>11</v>
      </c>
      <c r="EL18" s="71"/>
      <c r="EM18" s="38">
        <v>144</v>
      </c>
      <c r="EN18" s="70">
        <v>0</v>
      </c>
      <c r="EO18" s="70">
        <v>6</v>
      </c>
      <c r="EP18" s="38">
        <v>4.17</v>
      </c>
    </row>
    <row r="19" spans="1:146" s="30" customFormat="1" ht="12.75">
      <c r="A19" s="31">
        <v>17</v>
      </c>
      <c r="B19" s="31" t="s">
        <v>13</v>
      </c>
      <c r="C19" s="33">
        <v>53</v>
      </c>
      <c r="D19" s="33">
        <v>0</v>
      </c>
      <c r="E19" s="33">
        <v>58</v>
      </c>
      <c r="F19" s="33">
        <v>6</v>
      </c>
      <c r="G19" s="64">
        <f t="shared" si="51"/>
        <v>10.344827586206897</v>
      </c>
      <c r="H19" s="33">
        <v>34</v>
      </c>
      <c r="I19" s="33">
        <f t="shared" si="61"/>
        <v>58.62068965517241</v>
      </c>
      <c r="J19" s="33">
        <v>1</v>
      </c>
      <c r="K19" s="33">
        <f t="shared" si="52"/>
        <v>1.7241379310344827</v>
      </c>
      <c r="L19" s="33">
        <v>8</v>
      </c>
      <c r="M19" s="33">
        <v>6</v>
      </c>
      <c r="N19" s="33">
        <v>58</v>
      </c>
      <c r="O19" s="33">
        <v>4</v>
      </c>
      <c r="P19" s="64">
        <f t="shared" si="62"/>
        <v>6.896551724137931</v>
      </c>
      <c r="Q19" s="33">
        <v>25</v>
      </c>
      <c r="R19" s="33">
        <f t="shared" si="63"/>
        <v>43.10344827586207</v>
      </c>
      <c r="S19" s="33">
        <v>0</v>
      </c>
      <c r="T19" s="33">
        <f t="shared" si="53"/>
        <v>0</v>
      </c>
      <c r="U19" s="33">
        <v>2</v>
      </c>
      <c r="V19" s="33">
        <v>2</v>
      </c>
      <c r="W19" s="33">
        <v>52</v>
      </c>
      <c r="X19" s="33">
        <v>7</v>
      </c>
      <c r="Y19" s="64">
        <f t="shared" si="64"/>
        <v>13.461538461538462</v>
      </c>
      <c r="Z19" s="33">
        <v>15</v>
      </c>
      <c r="AA19" s="33">
        <f t="shared" si="65"/>
        <v>28.846153846153847</v>
      </c>
      <c r="AB19" s="33">
        <v>0</v>
      </c>
      <c r="AC19" s="33">
        <f t="shared" si="3"/>
        <v>0</v>
      </c>
      <c r="AD19" s="33">
        <v>1</v>
      </c>
      <c r="AE19" s="33">
        <v>6</v>
      </c>
      <c r="AF19" s="133">
        <f t="shared" si="4"/>
        <v>221</v>
      </c>
      <c r="AG19" s="35">
        <f t="shared" si="5"/>
        <v>168</v>
      </c>
      <c r="AH19" s="60">
        <f t="shared" si="0"/>
        <v>17</v>
      </c>
      <c r="AI19" s="61">
        <f t="shared" si="68"/>
        <v>10.119047619047619</v>
      </c>
      <c r="AJ19" s="37">
        <f t="shared" si="7"/>
        <v>74</v>
      </c>
      <c r="AK19" s="37">
        <f t="shared" si="66"/>
        <v>44.04761904761905</v>
      </c>
      <c r="AL19" s="36">
        <f t="shared" si="60"/>
        <v>1</v>
      </c>
      <c r="AM19" s="62">
        <f t="shared" si="67"/>
        <v>0.5952380952380952</v>
      </c>
      <c r="AN19" s="63">
        <f t="shared" si="8"/>
        <v>11</v>
      </c>
      <c r="AO19" s="63">
        <f t="shared" si="9"/>
        <v>14</v>
      </c>
      <c r="AP19" s="31">
        <v>58</v>
      </c>
      <c r="AQ19" s="33">
        <v>9</v>
      </c>
      <c r="AR19" s="64">
        <f t="shared" si="10"/>
        <v>15.517241379310345</v>
      </c>
      <c r="AS19" s="33">
        <v>21</v>
      </c>
      <c r="AT19" s="64">
        <f t="shared" si="54"/>
        <v>36.206896551724135</v>
      </c>
      <c r="AU19" s="33">
        <v>0</v>
      </c>
      <c r="AV19" s="64">
        <f t="shared" si="11"/>
        <v>0</v>
      </c>
      <c r="AW19" s="65">
        <v>1</v>
      </c>
      <c r="AX19" s="65">
        <v>0</v>
      </c>
      <c r="AY19" s="33">
        <v>48</v>
      </c>
      <c r="AZ19" s="33">
        <v>2</v>
      </c>
      <c r="BA19" s="66">
        <f t="shared" si="12"/>
        <v>4.166666666666667</v>
      </c>
      <c r="BB19" s="33">
        <v>18</v>
      </c>
      <c r="BC19" s="33">
        <f t="shared" si="55"/>
        <v>37.5</v>
      </c>
      <c r="BD19" s="33">
        <v>0</v>
      </c>
      <c r="BE19" s="33">
        <f t="shared" si="13"/>
        <v>0</v>
      </c>
      <c r="BF19" s="33">
        <v>0</v>
      </c>
      <c r="BG19" s="33">
        <v>3</v>
      </c>
      <c r="BH19" s="33">
        <v>39</v>
      </c>
      <c r="BI19" s="33">
        <v>0</v>
      </c>
      <c r="BJ19" s="66">
        <v>16</v>
      </c>
      <c r="BK19" s="33">
        <v>16</v>
      </c>
      <c r="BL19" s="33">
        <f t="shared" si="56"/>
        <v>41.02564102564103</v>
      </c>
      <c r="BM19" s="33">
        <v>1</v>
      </c>
      <c r="BN19" s="33">
        <f t="shared" si="15"/>
        <v>2.5641025641025643</v>
      </c>
      <c r="BO19" s="33">
        <v>1</v>
      </c>
      <c r="BP19" s="33">
        <v>3</v>
      </c>
      <c r="BQ19" s="33">
        <v>31</v>
      </c>
      <c r="BR19" s="33">
        <v>0</v>
      </c>
      <c r="BS19" s="64">
        <f t="shared" si="16"/>
        <v>0</v>
      </c>
      <c r="BT19" s="33">
        <v>10</v>
      </c>
      <c r="BU19" s="33">
        <f t="shared" si="57"/>
        <v>32.25806451612903</v>
      </c>
      <c r="BV19" s="33">
        <v>0</v>
      </c>
      <c r="BW19" s="33">
        <f t="shared" si="17"/>
        <v>0</v>
      </c>
      <c r="BX19" s="33">
        <v>0</v>
      </c>
      <c r="BY19" s="33">
        <v>2</v>
      </c>
      <c r="BZ19" s="33">
        <v>44</v>
      </c>
      <c r="CA19" s="33">
        <v>1</v>
      </c>
      <c r="CB19" s="66">
        <f t="shared" si="18"/>
        <v>2.272727272727273</v>
      </c>
      <c r="CC19" s="33">
        <v>8</v>
      </c>
      <c r="CD19" s="33">
        <f t="shared" si="58"/>
        <v>18.181818181818183</v>
      </c>
      <c r="CE19" s="33">
        <v>2</v>
      </c>
      <c r="CF19" s="33">
        <f t="shared" si="19"/>
        <v>4.545454545454546</v>
      </c>
      <c r="CG19" s="33">
        <v>0</v>
      </c>
      <c r="CH19" s="33">
        <v>3</v>
      </c>
      <c r="CI19" s="35">
        <f t="shared" si="1"/>
        <v>220</v>
      </c>
      <c r="CJ19" s="60">
        <f t="shared" si="2"/>
        <v>12</v>
      </c>
      <c r="CK19" s="61">
        <f t="shared" si="20"/>
        <v>5.454545454545454</v>
      </c>
      <c r="CL19" s="37">
        <f t="shared" si="21"/>
        <v>73</v>
      </c>
      <c r="CM19" s="67">
        <f t="shared" si="59"/>
        <v>33.18181818181818</v>
      </c>
      <c r="CN19" s="34">
        <f t="shared" si="22"/>
        <v>3</v>
      </c>
      <c r="CO19" s="68">
        <f t="shared" si="23"/>
        <v>1.3636363636363635</v>
      </c>
      <c r="CP19" s="63">
        <f t="shared" si="24"/>
        <v>2</v>
      </c>
      <c r="CQ19" s="63">
        <f t="shared" si="25"/>
        <v>11</v>
      </c>
      <c r="CR19" s="31">
        <v>21</v>
      </c>
      <c r="CS19" s="33"/>
      <c r="CT19" s="66"/>
      <c r="CU19" s="33"/>
      <c r="CV19" s="33"/>
      <c r="CW19" s="33"/>
      <c r="CX19" s="33"/>
      <c r="CY19" s="33"/>
      <c r="CZ19" s="33"/>
      <c r="DA19" s="33">
        <v>0</v>
      </c>
      <c r="DB19" s="66">
        <f t="shared" si="26"/>
        <v>0</v>
      </c>
      <c r="DC19" s="33">
        <v>5</v>
      </c>
      <c r="DD19" s="66">
        <f t="shared" si="27"/>
        <v>23.80952380952381</v>
      </c>
      <c r="DE19" s="33">
        <v>0</v>
      </c>
      <c r="DF19" s="33">
        <f t="shared" si="28"/>
        <v>0</v>
      </c>
      <c r="DG19" s="33">
        <v>0</v>
      </c>
      <c r="DH19" s="33">
        <v>5</v>
      </c>
      <c r="DI19" s="33">
        <v>26</v>
      </c>
      <c r="DJ19" s="33">
        <v>0</v>
      </c>
      <c r="DK19" s="33">
        <f t="shared" si="29"/>
        <v>0</v>
      </c>
      <c r="DL19" s="33">
        <v>11</v>
      </c>
      <c r="DM19" s="33">
        <f t="shared" si="30"/>
        <v>42.30769230769231</v>
      </c>
      <c r="DN19" s="33">
        <v>0</v>
      </c>
      <c r="DO19" s="33">
        <f t="shared" si="31"/>
        <v>0</v>
      </c>
      <c r="DP19" s="33">
        <v>0</v>
      </c>
      <c r="DQ19" s="33">
        <v>1</v>
      </c>
      <c r="DR19" s="1">
        <f t="shared" si="32"/>
        <v>47</v>
      </c>
      <c r="DS19" s="60">
        <f t="shared" si="33"/>
        <v>0</v>
      </c>
      <c r="DT19" s="60">
        <f t="shared" si="34"/>
        <v>0</v>
      </c>
      <c r="DU19" s="7">
        <f t="shared" si="35"/>
        <v>16</v>
      </c>
      <c r="DV19" s="37">
        <f t="shared" si="36"/>
        <v>34.04255319148936</v>
      </c>
      <c r="DW19" s="2">
        <f t="shared" si="37"/>
        <v>0</v>
      </c>
      <c r="DX19" s="34">
        <f t="shared" si="38"/>
        <v>0</v>
      </c>
      <c r="DY19" s="69">
        <f t="shared" si="39"/>
        <v>0</v>
      </c>
      <c r="DZ19" s="69">
        <f t="shared" si="40"/>
        <v>6</v>
      </c>
      <c r="EA19" s="35">
        <f t="shared" si="41"/>
        <v>488</v>
      </c>
      <c r="EB19" s="35">
        <f t="shared" si="42"/>
        <v>435</v>
      </c>
      <c r="EC19" s="60">
        <f t="shared" si="43"/>
        <v>29</v>
      </c>
      <c r="ED19" s="110">
        <f t="shared" si="44"/>
        <v>6.666666666666667</v>
      </c>
      <c r="EE19" s="111">
        <f t="shared" si="45"/>
        <v>163</v>
      </c>
      <c r="EF19" s="112">
        <f t="shared" si="46"/>
        <v>37.47126436781609</v>
      </c>
      <c r="EG19" s="113">
        <f t="shared" si="47"/>
        <v>4</v>
      </c>
      <c r="EH19" s="114">
        <f t="shared" si="48"/>
        <v>0.9195402298850575</v>
      </c>
      <c r="EI19" s="82">
        <f t="shared" si="49"/>
        <v>13</v>
      </c>
      <c r="EJ19" s="83">
        <f t="shared" si="50"/>
        <v>31</v>
      </c>
      <c r="EK19" s="32" t="s">
        <v>13</v>
      </c>
      <c r="EL19" s="71"/>
      <c r="EM19" s="38">
        <v>435</v>
      </c>
      <c r="EN19" s="70">
        <v>13</v>
      </c>
      <c r="EO19" s="70">
        <v>31</v>
      </c>
      <c r="EP19" s="38">
        <v>10.1</v>
      </c>
    </row>
    <row r="20" spans="1:146" s="30" customFormat="1" ht="12.75">
      <c r="A20" s="31">
        <v>18</v>
      </c>
      <c r="B20" s="31" t="s">
        <v>14</v>
      </c>
      <c r="C20" s="33">
        <v>31</v>
      </c>
      <c r="D20" s="33">
        <v>0</v>
      </c>
      <c r="E20" s="33">
        <v>33</v>
      </c>
      <c r="F20" s="33">
        <v>3</v>
      </c>
      <c r="G20" s="64">
        <f t="shared" si="51"/>
        <v>9.090909090909092</v>
      </c>
      <c r="H20" s="33">
        <v>12</v>
      </c>
      <c r="I20" s="33">
        <f t="shared" si="61"/>
        <v>36.36363636363637</v>
      </c>
      <c r="J20" s="33">
        <v>3</v>
      </c>
      <c r="K20" s="33">
        <f t="shared" si="52"/>
        <v>9.090909090909092</v>
      </c>
      <c r="L20" s="33">
        <v>3</v>
      </c>
      <c r="M20" s="33">
        <v>1</v>
      </c>
      <c r="N20" s="33">
        <v>23</v>
      </c>
      <c r="O20" s="33">
        <v>3</v>
      </c>
      <c r="P20" s="64">
        <f t="shared" si="62"/>
        <v>13.043478260869565</v>
      </c>
      <c r="Q20" s="33">
        <v>13</v>
      </c>
      <c r="R20" s="33">
        <f t="shared" si="63"/>
        <v>56.52173913043478</v>
      </c>
      <c r="S20" s="33">
        <v>0</v>
      </c>
      <c r="T20" s="33">
        <f t="shared" si="53"/>
        <v>0</v>
      </c>
      <c r="U20" s="33">
        <v>1</v>
      </c>
      <c r="V20" s="33">
        <v>0</v>
      </c>
      <c r="W20" s="33">
        <v>21</v>
      </c>
      <c r="X20" s="33">
        <v>4</v>
      </c>
      <c r="Y20" s="64">
        <f t="shared" si="64"/>
        <v>19.047619047619047</v>
      </c>
      <c r="Z20" s="33">
        <v>5</v>
      </c>
      <c r="AA20" s="33">
        <f t="shared" si="65"/>
        <v>23.80952380952381</v>
      </c>
      <c r="AB20" s="33">
        <v>0</v>
      </c>
      <c r="AC20" s="33">
        <f t="shared" si="3"/>
        <v>0</v>
      </c>
      <c r="AD20" s="33">
        <v>0</v>
      </c>
      <c r="AE20" s="33">
        <v>0</v>
      </c>
      <c r="AF20" s="133">
        <f t="shared" si="4"/>
        <v>108</v>
      </c>
      <c r="AG20" s="35">
        <f t="shared" si="5"/>
        <v>77</v>
      </c>
      <c r="AH20" s="60">
        <f t="shared" si="0"/>
        <v>10</v>
      </c>
      <c r="AI20" s="61">
        <f t="shared" si="68"/>
        <v>12.987012987012987</v>
      </c>
      <c r="AJ20" s="37">
        <f t="shared" si="7"/>
        <v>30</v>
      </c>
      <c r="AK20" s="37">
        <f t="shared" si="66"/>
        <v>38.96103896103896</v>
      </c>
      <c r="AL20" s="36">
        <f t="shared" si="60"/>
        <v>3</v>
      </c>
      <c r="AM20" s="62">
        <f t="shared" si="67"/>
        <v>3.896103896103896</v>
      </c>
      <c r="AN20" s="63">
        <f t="shared" si="8"/>
        <v>4</v>
      </c>
      <c r="AO20" s="63">
        <f t="shared" si="9"/>
        <v>1</v>
      </c>
      <c r="AP20" s="31">
        <v>27</v>
      </c>
      <c r="AQ20" s="33">
        <v>1</v>
      </c>
      <c r="AR20" s="64">
        <f t="shared" si="10"/>
        <v>3.7037037037037037</v>
      </c>
      <c r="AS20" s="33">
        <v>13</v>
      </c>
      <c r="AT20" s="64">
        <f t="shared" si="54"/>
        <v>48.148148148148145</v>
      </c>
      <c r="AU20" s="33">
        <v>0</v>
      </c>
      <c r="AV20" s="64">
        <f t="shared" si="11"/>
        <v>0</v>
      </c>
      <c r="AW20" s="65">
        <v>1</v>
      </c>
      <c r="AX20" s="65">
        <v>1</v>
      </c>
      <c r="AY20" s="33">
        <v>43</v>
      </c>
      <c r="AZ20" s="33">
        <v>4</v>
      </c>
      <c r="BA20" s="66">
        <f t="shared" si="12"/>
        <v>9.30232558139535</v>
      </c>
      <c r="BB20" s="33">
        <v>11</v>
      </c>
      <c r="BC20" s="33">
        <f t="shared" si="55"/>
        <v>25.58139534883721</v>
      </c>
      <c r="BD20" s="33">
        <v>1</v>
      </c>
      <c r="BE20" s="33">
        <f t="shared" si="13"/>
        <v>2.3255813953488373</v>
      </c>
      <c r="BF20" s="33">
        <v>0</v>
      </c>
      <c r="BG20" s="33">
        <v>2</v>
      </c>
      <c r="BH20" s="33">
        <v>35</v>
      </c>
      <c r="BI20" s="33">
        <v>3</v>
      </c>
      <c r="BJ20" s="66">
        <f t="shared" si="14"/>
        <v>8.571428571428571</v>
      </c>
      <c r="BK20" s="33">
        <v>8</v>
      </c>
      <c r="BL20" s="33">
        <f t="shared" si="56"/>
        <v>22.857142857142858</v>
      </c>
      <c r="BM20" s="33">
        <v>0</v>
      </c>
      <c r="BN20" s="33">
        <f t="shared" si="15"/>
        <v>0</v>
      </c>
      <c r="BO20" s="33">
        <v>0</v>
      </c>
      <c r="BP20" s="33">
        <v>0</v>
      </c>
      <c r="BQ20" s="33">
        <v>27</v>
      </c>
      <c r="BR20" s="33">
        <v>1</v>
      </c>
      <c r="BS20" s="64">
        <f t="shared" si="16"/>
        <v>3.7037037037037037</v>
      </c>
      <c r="BT20" s="33">
        <v>5</v>
      </c>
      <c r="BU20" s="33">
        <f t="shared" si="57"/>
        <v>18.51851851851852</v>
      </c>
      <c r="BV20" s="33">
        <v>1</v>
      </c>
      <c r="BW20" s="33">
        <f t="shared" si="17"/>
        <v>3.7037037037037037</v>
      </c>
      <c r="BX20" s="33">
        <v>0</v>
      </c>
      <c r="BY20" s="33">
        <v>1</v>
      </c>
      <c r="BZ20" s="33">
        <v>27</v>
      </c>
      <c r="CA20" s="33">
        <v>1</v>
      </c>
      <c r="CB20" s="66">
        <f t="shared" si="18"/>
        <v>3.7037037037037037</v>
      </c>
      <c r="CC20" s="33">
        <v>7</v>
      </c>
      <c r="CD20" s="33">
        <f t="shared" si="58"/>
        <v>25.925925925925927</v>
      </c>
      <c r="CE20" s="33">
        <v>1</v>
      </c>
      <c r="CF20" s="33">
        <f t="shared" si="19"/>
        <v>3.7037037037037037</v>
      </c>
      <c r="CG20" s="33">
        <v>0</v>
      </c>
      <c r="CH20" s="33">
        <v>0</v>
      </c>
      <c r="CI20" s="35">
        <f t="shared" si="1"/>
        <v>159</v>
      </c>
      <c r="CJ20" s="60">
        <f t="shared" si="2"/>
        <v>10</v>
      </c>
      <c r="CK20" s="61">
        <f t="shared" si="20"/>
        <v>6.289308176100629</v>
      </c>
      <c r="CL20" s="37">
        <f t="shared" si="21"/>
        <v>44</v>
      </c>
      <c r="CM20" s="67">
        <f t="shared" si="59"/>
        <v>27.67295597484277</v>
      </c>
      <c r="CN20" s="34">
        <f t="shared" si="22"/>
        <v>3</v>
      </c>
      <c r="CO20" s="68">
        <f t="shared" si="23"/>
        <v>1.8867924528301887</v>
      </c>
      <c r="CP20" s="63">
        <f t="shared" si="24"/>
        <v>1</v>
      </c>
      <c r="CQ20" s="63">
        <f t="shared" si="25"/>
        <v>4</v>
      </c>
      <c r="CR20" s="31">
        <v>14</v>
      </c>
      <c r="CS20" s="33"/>
      <c r="CT20" s="66"/>
      <c r="CU20" s="33"/>
      <c r="CV20" s="33"/>
      <c r="CW20" s="33"/>
      <c r="CX20" s="33"/>
      <c r="CY20" s="33"/>
      <c r="CZ20" s="33"/>
      <c r="DA20" s="33">
        <v>0</v>
      </c>
      <c r="DB20" s="66">
        <f t="shared" si="26"/>
        <v>0</v>
      </c>
      <c r="DC20" s="33">
        <v>4</v>
      </c>
      <c r="DD20" s="66">
        <f t="shared" si="27"/>
        <v>28.571428571428573</v>
      </c>
      <c r="DE20" s="33">
        <v>0</v>
      </c>
      <c r="DF20" s="33">
        <f t="shared" si="28"/>
        <v>0</v>
      </c>
      <c r="DG20" s="33">
        <v>0</v>
      </c>
      <c r="DH20" s="33">
        <v>0</v>
      </c>
      <c r="DI20" s="33">
        <v>14</v>
      </c>
      <c r="DJ20" s="33">
        <v>2</v>
      </c>
      <c r="DK20" s="33">
        <f t="shared" si="29"/>
        <v>14.285714285714286</v>
      </c>
      <c r="DL20" s="33">
        <v>6</v>
      </c>
      <c r="DM20" s="33">
        <f t="shared" si="30"/>
        <v>42.857142857142854</v>
      </c>
      <c r="DN20" s="33">
        <v>1</v>
      </c>
      <c r="DO20" s="33">
        <f t="shared" si="31"/>
        <v>7.142857142857143</v>
      </c>
      <c r="DP20" s="33">
        <v>0</v>
      </c>
      <c r="DQ20" s="33">
        <v>0</v>
      </c>
      <c r="DR20" s="1">
        <f t="shared" si="32"/>
        <v>28</v>
      </c>
      <c r="DS20" s="60">
        <f t="shared" si="33"/>
        <v>2</v>
      </c>
      <c r="DT20" s="60">
        <f t="shared" si="34"/>
        <v>7.142857142857143</v>
      </c>
      <c r="DU20" s="7">
        <f t="shared" si="35"/>
        <v>10</v>
      </c>
      <c r="DV20" s="37">
        <f t="shared" si="36"/>
        <v>35.714285714285715</v>
      </c>
      <c r="DW20" s="2">
        <f t="shared" si="37"/>
        <v>1</v>
      </c>
      <c r="DX20" s="34">
        <f t="shared" si="38"/>
        <v>3.5714285714285716</v>
      </c>
      <c r="DY20" s="69">
        <f t="shared" si="39"/>
        <v>0</v>
      </c>
      <c r="DZ20" s="69">
        <f t="shared" si="40"/>
        <v>0</v>
      </c>
      <c r="EA20" s="35">
        <f t="shared" si="41"/>
        <v>295</v>
      </c>
      <c r="EB20" s="35">
        <f t="shared" si="42"/>
        <v>264</v>
      </c>
      <c r="EC20" s="60">
        <f t="shared" si="43"/>
        <v>22</v>
      </c>
      <c r="ED20" s="110">
        <f t="shared" si="44"/>
        <v>8.333333333333334</v>
      </c>
      <c r="EE20" s="111">
        <f t="shared" si="45"/>
        <v>84</v>
      </c>
      <c r="EF20" s="112">
        <f t="shared" si="46"/>
        <v>31.818181818181817</v>
      </c>
      <c r="EG20" s="113">
        <f t="shared" si="47"/>
        <v>7</v>
      </c>
      <c r="EH20" s="114">
        <f t="shared" si="48"/>
        <v>2.6515151515151514</v>
      </c>
      <c r="EI20" s="82">
        <f t="shared" si="49"/>
        <v>5</v>
      </c>
      <c r="EJ20" s="83">
        <f t="shared" si="50"/>
        <v>5</v>
      </c>
      <c r="EK20" s="32" t="s">
        <v>14</v>
      </c>
      <c r="EL20" s="71"/>
      <c r="EM20" s="38">
        <v>264</v>
      </c>
      <c r="EN20" s="70">
        <v>5</v>
      </c>
      <c r="EO20" s="70">
        <v>5</v>
      </c>
      <c r="EP20" s="38">
        <v>3.79</v>
      </c>
    </row>
    <row r="21" spans="1:146" s="30" customFormat="1" ht="12.75">
      <c r="A21" s="31">
        <v>19</v>
      </c>
      <c r="B21" s="31" t="s">
        <v>33</v>
      </c>
      <c r="C21" s="33">
        <v>52</v>
      </c>
      <c r="D21" s="33">
        <v>2</v>
      </c>
      <c r="E21" s="33">
        <v>62</v>
      </c>
      <c r="F21" s="33">
        <v>12</v>
      </c>
      <c r="G21" s="64">
        <f t="shared" si="51"/>
        <v>19.35483870967742</v>
      </c>
      <c r="H21" s="33">
        <v>36</v>
      </c>
      <c r="I21" s="33">
        <f t="shared" si="61"/>
        <v>58.064516129032256</v>
      </c>
      <c r="J21" s="33">
        <v>0</v>
      </c>
      <c r="K21" s="33">
        <f t="shared" si="52"/>
        <v>0</v>
      </c>
      <c r="L21" s="33">
        <v>9</v>
      </c>
      <c r="M21" s="33">
        <v>2</v>
      </c>
      <c r="N21" s="33">
        <v>47</v>
      </c>
      <c r="O21" s="33">
        <v>3</v>
      </c>
      <c r="P21" s="64">
        <f t="shared" si="62"/>
        <v>6.382978723404255</v>
      </c>
      <c r="Q21" s="33">
        <v>25</v>
      </c>
      <c r="R21" s="33">
        <f t="shared" si="63"/>
        <v>53.191489361702125</v>
      </c>
      <c r="S21" s="33">
        <v>0</v>
      </c>
      <c r="T21" s="33">
        <f t="shared" si="53"/>
        <v>0</v>
      </c>
      <c r="U21" s="33">
        <v>0</v>
      </c>
      <c r="V21" s="33">
        <v>1</v>
      </c>
      <c r="W21" s="33">
        <v>46</v>
      </c>
      <c r="X21" s="33">
        <v>3</v>
      </c>
      <c r="Y21" s="64">
        <f t="shared" si="64"/>
        <v>6.521739130434782</v>
      </c>
      <c r="Z21" s="33">
        <v>21</v>
      </c>
      <c r="AA21" s="33">
        <f t="shared" si="65"/>
        <v>45.65217391304348</v>
      </c>
      <c r="AB21" s="33">
        <v>0</v>
      </c>
      <c r="AC21" s="33">
        <f t="shared" si="3"/>
        <v>0</v>
      </c>
      <c r="AD21" s="33">
        <v>1</v>
      </c>
      <c r="AE21" s="33">
        <v>2</v>
      </c>
      <c r="AF21" s="133">
        <f t="shared" si="4"/>
        <v>207</v>
      </c>
      <c r="AG21" s="35">
        <f t="shared" si="5"/>
        <v>155</v>
      </c>
      <c r="AH21" s="60">
        <f t="shared" si="0"/>
        <v>18</v>
      </c>
      <c r="AI21" s="61">
        <f t="shared" si="68"/>
        <v>11.612903225806452</v>
      </c>
      <c r="AJ21" s="37">
        <f t="shared" si="7"/>
        <v>82</v>
      </c>
      <c r="AK21" s="37">
        <f t="shared" si="66"/>
        <v>52.903225806451616</v>
      </c>
      <c r="AL21" s="36">
        <f t="shared" si="60"/>
        <v>0</v>
      </c>
      <c r="AM21" s="62">
        <f t="shared" si="67"/>
        <v>0</v>
      </c>
      <c r="AN21" s="63">
        <f t="shared" si="8"/>
        <v>10</v>
      </c>
      <c r="AO21" s="63">
        <f t="shared" si="9"/>
        <v>5</v>
      </c>
      <c r="AP21" s="31">
        <v>51</v>
      </c>
      <c r="AQ21" s="33">
        <v>3</v>
      </c>
      <c r="AR21" s="64">
        <f t="shared" si="10"/>
        <v>5.882352941176471</v>
      </c>
      <c r="AS21" s="33">
        <v>20</v>
      </c>
      <c r="AT21" s="64">
        <f t="shared" si="54"/>
        <v>39.21568627450981</v>
      </c>
      <c r="AU21" s="33">
        <v>0</v>
      </c>
      <c r="AV21" s="64">
        <f t="shared" si="11"/>
        <v>0</v>
      </c>
      <c r="AW21" s="65">
        <v>1</v>
      </c>
      <c r="AX21" s="65">
        <v>5</v>
      </c>
      <c r="AY21" s="33">
        <v>62</v>
      </c>
      <c r="AZ21" s="33">
        <v>6</v>
      </c>
      <c r="BA21" s="66">
        <f t="shared" si="12"/>
        <v>9.67741935483871</v>
      </c>
      <c r="BB21" s="33">
        <v>15</v>
      </c>
      <c r="BC21" s="33">
        <f t="shared" si="55"/>
        <v>24.193548387096776</v>
      </c>
      <c r="BD21" s="33">
        <v>0</v>
      </c>
      <c r="BE21" s="33">
        <f t="shared" si="13"/>
        <v>0</v>
      </c>
      <c r="BF21" s="33">
        <v>0</v>
      </c>
      <c r="BG21" s="33">
        <v>4</v>
      </c>
      <c r="BH21" s="33">
        <v>49</v>
      </c>
      <c r="BI21" s="33">
        <v>2</v>
      </c>
      <c r="BJ21" s="66">
        <f t="shared" si="14"/>
        <v>4.081632653061225</v>
      </c>
      <c r="BK21" s="33">
        <v>11</v>
      </c>
      <c r="BL21" s="33">
        <f t="shared" si="56"/>
        <v>22.448979591836736</v>
      </c>
      <c r="BM21" s="33">
        <v>0</v>
      </c>
      <c r="BN21" s="33">
        <f t="shared" si="15"/>
        <v>0</v>
      </c>
      <c r="BO21" s="33">
        <v>0</v>
      </c>
      <c r="BP21" s="33">
        <v>4</v>
      </c>
      <c r="BQ21" s="33">
        <v>46</v>
      </c>
      <c r="BR21" s="33">
        <v>1</v>
      </c>
      <c r="BS21" s="64">
        <f t="shared" si="16"/>
        <v>2.1739130434782608</v>
      </c>
      <c r="BT21" s="33">
        <v>9</v>
      </c>
      <c r="BU21" s="33">
        <f t="shared" si="57"/>
        <v>19.565217391304348</v>
      </c>
      <c r="BV21" s="33">
        <v>3</v>
      </c>
      <c r="BW21" s="33">
        <f t="shared" si="17"/>
        <v>6.521739130434782</v>
      </c>
      <c r="BX21" s="33">
        <v>0</v>
      </c>
      <c r="BY21" s="33">
        <v>1</v>
      </c>
      <c r="BZ21" s="33">
        <v>47</v>
      </c>
      <c r="CA21" s="33">
        <v>1</v>
      </c>
      <c r="CB21" s="66">
        <f t="shared" si="18"/>
        <v>2.127659574468085</v>
      </c>
      <c r="CC21" s="33">
        <v>9</v>
      </c>
      <c r="CD21" s="33">
        <f t="shared" si="58"/>
        <v>19.148936170212767</v>
      </c>
      <c r="CE21" s="33">
        <v>1</v>
      </c>
      <c r="CF21" s="33">
        <f t="shared" si="19"/>
        <v>2.127659574468085</v>
      </c>
      <c r="CG21" s="33">
        <v>0</v>
      </c>
      <c r="CH21" s="33">
        <v>0</v>
      </c>
      <c r="CI21" s="35">
        <f t="shared" si="1"/>
        <v>255</v>
      </c>
      <c r="CJ21" s="60">
        <f t="shared" si="2"/>
        <v>13</v>
      </c>
      <c r="CK21" s="61">
        <f t="shared" si="20"/>
        <v>5.098039215686274</v>
      </c>
      <c r="CL21" s="37">
        <f t="shared" si="21"/>
        <v>64</v>
      </c>
      <c r="CM21" s="67">
        <f t="shared" si="59"/>
        <v>25.098039215686274</v>
      </c>
      <c r="CN21" s="34">
        <f t="shared" si="22"/>
        <v>4</v>
      </c>
      <c r="CO21" s="68">
        <f t="shared" si="23"/>
        <v>1.5686274509803921</v>
      </c>
      <c r="CP21" s="63">
        <f t="shared" si="24"/>
        <v>1</v>
      </c>
      <c r="CQ21" s="63">
        <f t="shared" si="25"/>
        <v>14</v>
      </c>
      <c r="CR21" s="31">
        <v>30</v>
      </c>
      <c r="CS21" s="33"/>
      <c r="CT21" s="66"/>
      <c r="CU21" s="33"/>
      <c r="CV21" s="33"/>
      <c r="CW21" s="33"/>
      <c r="CX21" s="33"/>
      <c r="CY21" s="33"/>
      <c r="CZ21" s="33"/>
      <c r="DA21" s="33">
        <v>1</v>
      </c>
      <c r="DB21" s="66">
        <f t="shared" si="26"/>
        <v>3.3333333333333335</v>
      </c>
      <c r="DC21" s="33">
        <v>7</v>
      </c>
      <c r="DD21" s="66">
        <f t="shared" si="27"/>
        <v>23.333333333333332</v>
      </c>
      <c r="DE21" s="33">
        <v>0</v>
      </c>
      <c r="DF21" s="33">
        <f t="shared" si="28"/>
        <v>0</v>
      </c>
      <c r="DG21" s="33">
        <v>0</v>
      </c>
      <c r="DH21" s="33">
        <v>1</v>
      </c>
      <c r="DI21" s="33">
        <v>22</v>
      </c>
      <c r="DJ21" s="33">
        <v>3</v>
      </c>
      <c r="DK21" s="33">
        <f t="shared" si="29"/>
        <v>13.636363636363637</v>
      </c>
      <c r="DL21" s="33">
        <v>6</v>
      </c>
      <c r="DM21" s="33">
        <f t="shared" si="30"/>
        <v>27.272727272727273</v>
      </c>
      <c r="DN21" s="33">
        <v>0</v>
      </c>
      <c r="DO21" s="33">
        <f t="shared" si="31"/>
        <v>0</v>
      </c>
      <c r="DP21" s="33">
        <v>1</v>
      </c>
      <c r="DQ21" s="33">
        <v>0</v>
      </c>
      <c r="DR21" s="1">
        <f t="shared" si="32"/>
        <v>52</v>
      </c>
      <c r="DS21" s="60">
        <f t="shared" si="33"/>
        <v>4</v>
      </c>
      <c r="DT21" s="60">
        <f t="shared" si="34"/>
        <v>7.6923076923076925</v>
      </c>
      <c r="DU21" s="7">
        <f t="shared" si="35"/>
        <v>13</v>
      </c>
      <c r="DV21" s="37">
        <f t="shared" si="36"/>
        <v>25</v>
      </c>
      <c r="DW21" s="2">
        <f t="shared" si="37"/>
        <v>0</v>
      </c>
      <c r="DX21" s="34">
        <f t="shared" si="38"/>
        <v>0</v>
      </c>
      <c r="DY21" s="69">
        <f t="shared" si="39"/>
        <v>1</v>
      </c>
      <c r="DZ21" s="69">
        <f t="shared" si="40"/>
        <v>1</v>
      </c>
      <c r="EA21" s="35">
        <f t="shared" si="41"/>
        <v>514</v>
      </c>
      <c r="EB21" s="35">
        <f t="shared" si="42"/>
        <v>462</v>
      </c>
      <c r="EC21" s="60">
        <f t="shared" si="43"/>
        <v>35</v>
      </c>
      <c r="ED21" s="110">
        <f t="shared" si="44"/>
        <v>7.575757575757576</v>
      </c>
      <c r="EE21" s="111">
        <f t="shared" si="45"/>
        <v>159</v>
      </c>
      <c r="EF21" s="112">
        <f t="shared" si="46"/>
        <v>34.41558441558441</v>
      </c>
      <c r="EG21" s="113">
        <f t="shared" si="47"/>
        <v>6</v>
      </c>
      <c r="EH21" s="114">
        <f t="shared" si="48"/>
        <v>1.2987012987012987</v>
      </c>
      <c r="EI21" s="82">
        <f t="shared" si="49"/>
        <v>12</v>
      </c>
      <c r="EJ21" s="83">
        <f t="shared" si="50"/>
        <v>20</v>
      </c>
      <c r="EK21" s="32" t="s">
        <v>33</v>
      </c>
      <c r="EL21" s="71"/>
      <c r="EM21" s="38">
        <v>462</v>
      </c>
      <c r="EN21" s="70">
        <v>12</v>
      </c>
      <c r="EO21" s="70">
        <v>20</v>
      </c>
      <c r="EP21" s="38">
        <v>6.93</v>
      </c>
    </row>
    <row r="22" spans="1:146" s="30" customFormat="1" ht="12.75">
      <c r="A22" s="31">
        <v>20</v>
      </c>
      <c r="B22" s="31" t="s">
        <v>34</v>
      </c>
      <c r="C22" s="33">
        <v>45</v>
      </c>
      <c r="D22" s="33">
        <v>0</v>
      </c>
      <c r="E22" s="33">
        <v>14</v>
      </c>
      <c r="F22" s="33">
        <v>4</v>
      </c>
      <c r="G22" s="64">
        <f t="shared" si="51"/>
        <v>28.571428571428573</v>
      </c>
      <c r="H22" s="33">
        <v>3</v>
      </c>
      <c r="I22" s="33">
        <f t="shared" si="61"/>
        <v>21.428571428571427</v>
      </c>
      <c r="J22" s="33">
        <v>1</v>
      </c>
      <c r="K22" s="33">
        <f t="shared" si="52"/>
        <v>7.142857142857143</v>
      </c>
      <c r="L22" s="33">
        <v>1</v>
      </c>
      <c r="M22" s="33">
        <v>1</v>
      </c>
      <c r="N22" s="33">
        <v>42</v>
      </c>
      <c r="O22" s="33">
        <v>3</v>
      </c>
      <c r="P22" s="64">
        <f t="shared" si="62"/>
        <v>7.142857142857143</v>
      </c>
      <c r="Q22" s="33">
        <v>16</v>
      </c>
      <c r="R22" s="33">
        <f t="shared" si="63"/>
        <v>38.095238095238095</v>
      </c>
      <c r="S22" s="33">
        <v>1</v>
      </c>
      <c r="T22" s="33">
        <f t="shared" si="53"/>
        <v>2.380952380952381</v>
      </c>
      <c r="U22" s="33">
        <v>3</v>
      </c>
      <c r="V22" s="33">
        <v>4</v>
      </c>
      <c r="W22" s="33">
        <v>37</v>
      </c>
      <c r="X22" s="33">
        <v>7</v>
      </c>
      <c r="Y22" s="64">
        <f t="shared" si="64"/>
        <v>18.91891891891892</v>
      </c>
      <c r="Z22" s="33">
        <v>11</v>
      </c>
      <c r="AA22" s="33">
        <f t="shared" si="65"/>
        <v>29.72972972972973</v>
      </c>
      <c r="AB22" s="33">
        <v>0</v>
      </c>
      <c r="AC22" s="33">
        <f t="shared" si="3"/>
        <v>0</v>
      </c>
      <c r="AD22" s="33">
        <v>0</v>
      </c>
      <c r="AE22" s="33">
        <v>2</v>
      </c>
      <c r="AF22" s="133">
        <f t="shared" si="4"/>
        <v>138</v>
      </c>
      <c r="AG22" s="35">
        <f t="shared" si="5"/>
        <v>93</v>
      </c>
      <c r="AH22" s="60">
        <f t="shared" si="0"/>
        <v>14</v>
      </c>
      <c r="AI22" s="61">
        <f t="shared" si="68"/>
        <v>15.053763440860216</v>
      </c>
      <c r="AJ22" s="37">
        <f t="shared" si="7"/>
        <v>30</v>
      </c>
      <c r="AK22" s="37">
        <f t="shared" si="66"/>
        <v>32.25806451612903</v>
      </c>
      <c r="AL22" s="36">
        <f t="shared" si="60"/>
        <v>2</v>
      </c>
      <c r="AM22" s="62">
        <f t="shared" si="67"/>
        <v>2.150537634408602</v>
      </c>
      <c r="AN22" s="63">
        <f t="shared" si="8"/>
        <v>4</v>
      </c>
      <c r="AO22" s="63">
        <f t="shared" si="9"/>
        <v>7</v>
      </c>
      <c r="AP22" s="31">
        <v>25</v>
      </c>
      <c r="AQ22" s="33">
        <v>2</v>
      </c>
      <c r="AR22" s="64">
        <f t="shared" si="10"/>
        <v>8</v>
      </c>
      <c r="AS22" s="33">
        <v>11</v>
      </c>
      <c r="AT22" s="64">
        <f t="shared" si="54"/>
        <v>44</v>
      </c>
      <c r="AU22" s="33">
        <v>1</v>
      </c>
      <c r="AV22" s="64">
        <f t="shared" si="11"/>
        <v>4</v>
      </c>
      <c r="AW22" s="65">
        <v>1</v>
      </c>
      <c r="AX22" s="65">
        <v>1</v>
      </c>
      <c r="AY22" s="33">
        <v>31</v>
      </c>
      <c r="AZ22" s="33">
        <v>2</v>
      </c>
      <c r="BA22" s="66">
        <f t="shared" si="12"/>
        <v>6.451612903225806</v>
      </c>
      <c r="BB22" s="33">
        <v>15</v>
      </c>
      <c r="BC22" s="33">
        <f t="shared" si="55"/>
        <v>48.38709677419355</v>
      </c>
      <c r="BD22" s="33">
        <v>0</v>
      </c>
      <c r="BE22" s="33">
        <f t="shared" si="13"/>
        <v>0</v>
      </c>
      <c r="BF22" s="33">
        <v>3</v>
      </c>
      <c r="BG22" s="33">
        <v>1</v>
      </c>
      <c r="BH22" s="33">
        <v>44</v>
      </c>
      <c r="BI22" s="33">
        <v>4</v>
      </c>
      <c r="BJ22" s="66">
        <f t="shared" si="14"/>
        <v>9.090909090909092</v>
      </c>
      <c r="BK22" s="33">
        <v>14</v>
      </c>
      <c r="BL22" s="33">
        <f t="shared" si="56"/>
        <v>31.818181818181817</v>
      </c>
      <c r="BM22" s="33">
        <v>1</v>
      </c>
      <c r="BN22" s="33">
        <f t="shared" si="15"/>
        <v>2.272727272727273</v>
      </c>
      <c r="BO22" s="33">
        <v>0</v>
      </c>
      <c r="BP22" s="33">
        <v>1</v>
      </c>
      <c r="BQ22" s="33">
        <v>41</v>
      </c>
      <c r="BR22" s="33">
        <v>2</v>
      </c>
      <c r="BS22" s="64">
        <f t="shared" si="16"/>
        <v>4.878048780487805</v>
      </c>
      <c r="BT22" s="33">
        <v>11</v>
      </c>
      <c r="BU22" s="33">
        <f t="shared" si="57"/>
        <v>26.829268292682926</v>
      </c>
      <c r="BV22" s="33">
        <v>0</v>
      </c>
      <c r="BW22" s="33">
        <f t="shared" si="17"/>
        <v>0</v>
      </c>
      <c r="BX22" s="33">
        <v>0</v>
      </c>
      <c r="BY22" s="33">
        <v>1</v>
      </c>
      <c r="BZ22" s="33">
        <v>39</v>
      </c>
      <c r="CA22" s="33">
        <v>1</v>
      </c>
      <c r="CB22" s="66">
        <f t="shared" si="18"/>
        <v>2.5641025641025643</v>
      </c>
      <c r="CC22" s="33">
        <v>13</v>
      </c>
      <c r="CD22" s="33">
        <f t="shared" si="58"/>
        <v>33.333333333333336</v>
      </c>
      <c r="CE22" s="33">
        <v>5</v>
      </c>
      <c r="CF22" s="33">
        <f t="shared" si="19"/>
        <v>12.820512820512821</v>
      </c>
      <c r="CG22" s="33">
        <v>1</v>
      </c>
      <c r="CH22" s="33">
        <v>4</v>
      </c>
      <c r="CI22" s="35">
        <f t="shared" si="1"/>
        <v>180</v>
      </c>
      <c r="CJ22" s="60">
        <f t="shared" si="2"/>
        <v>11</v>
      </c>
      <c r="CK22" s="61">
        <f t="shared" si="20"/>
        <v>6.111111111111111</v>
      </c>
      <c r="CL22" s="37">
        <f t="shared" si="21"/>
        <v>64</v>
      </c>
      <c r="CM22" s="67">
        <f t="shared" si="59"/>
        <v>35.55555555555556</v>
      </c>
      <c r="CN22" s="34">
        <f t="shared" si="22"/>
        <v>7</v>
      </c>
      <c r="CO22" s="68">
        <f t="shared" si="23"/>
        <v>3.888888888888889</v>
      </c>
      <c r="CP22" s="63">
        <f t="shared" si="24"/>
        <v>5</v>
      </c>
      <c r="CQ22" s="63">
        <f t="shared" si="25"/>
        <v>8</v>
      </c>
      <c r="CR22" s="31">
        <v>21</v>
      </c>
      <c r="CS22" s="33"/>
      <c r="CT22" s="66"/>
      <c r="CU22" s="33"/>
      <c r="CV22" s="33"/>
      <c r="CW22" s="33"/>
      <c r="CX22" s="33"/>
      <c r="CY22" s="33"/>
      <c r="CZ22" s="33"/>
      <c r="DA22" s="33">
        <v>4</v>
      </c>
      <c r="DB22" s="66">
        <f t="shared" si="26"/>
        <v>19.047619047619047</v>
      </c>
      <c r="DC22" s="33">
        <v>8</v>
      </c>
      <c r="DD22" s="66">
        <f t="shared" si="27"/>
        <v>38.095238095238095</v>
      </c>
      <c r="DE22" s="33">
        <v>0</v>
      </c>
      <c r="DF22" s="33">
        <f t="shared" si="28"/>
        <v>0</v>
      </c>
      <c r="DG22" s="33">
        <v>0</v>
      </c>
      <c r="DH22" s="33">
        <v>0</v>
      </c>
      <c r="DI22" s="33">
        <v>31</v>
      </c>
      <c r="DJ22" s="33">
        <v>5</v>
      </c>
      <c r="DK22" s="33">
        <f t="shared" si="29"/>
        <v>16.129032258064516</v>
      </c>
      <c r="DL22" s="33">
        <v>9</v>
      </c>
      <c r="DM22" s="33">
        <f t="shared" si="30"/>
        <v>29.032258064516128</v>
      </c>
      <c r="DN22" s="33">
        <v>2</v>
      </c>
      <c r="DO22" s="33">
        <f t="shared" si="31"/>
        <v>6.451612903225806</v>
      </c>
      <c r="DP22" s="33">
        <v>2</v>
      </c>
      <c r="DQ22" s="33">
        <v>3</v>
      </c>
      <c r="DR22" s="1">
        <f t="shared" si="32"/>
        <v>52</v>
      </c>
      <c r="DS22" s="60">
        <f t="shared" si="33"/>
        <v>9</v>
      </c>
      <c r="DT22" s="60">
        <f t="shared" si="34"/>
        <v>17.307692307692307</v>
      </c>
      <c r="DU22" s="7">
        <f t="shared" si="35"/>
        <v>17</v>
      </c>
      <c r="DV22" s="37">
        <f t="shared" si="36"/>
        <v>32.69230769230769</v>
      </c>
      <c r="DW22" s="2">
        <f t="shared" si="37"/>
        <v>2</v>
      </c>
      <c r="DX22" s="34">
        <f t="shared" si="38"/>
        <v>3.8461538461538463</v>
      </c>
      <c r="DY22" s="69">
        <f t="shared" si="39"/>
        <v>2</v>
      </c>
      <c r="DZ22" s="69">
        <f t="shared" si="40"/>
        <v>3</v>
      </c>
      <c r="EA22" s="35">
        <f t="shared" si="41"/>
        <v>370</v>
      </c>
      <c r="EB22" s="35">
        <f t="shared" si="42"/>
        <v>325</v>
      </c>
      <c r="EC22" s="60">
        <f t="shared" si="43"/>
        <v>34</v>
      </c>
      <c r="ED22" s="110">
        <f t="shared" si="44"/>
        <v>10.461538461538462</v>
      </c>
      <c r="EE22" s="111">
        <f t="shared" si="45"/>
        <v>111</v>
      </c>
      <c r="EF22" s="112">
        <f t="shared" si="46"/>
        <v>34.15384615384615</v>
      </c>
      <c r="EG22" s="113">
        <f t="shared" si="47"/>
        <v>11</v>
      </c>
      <c r="EH22" s="114">
        <f t="shared" si="48"/>
        <v>3.3846153846153846</v>
      </c>
      <c r="EI22" s="82">
        <f t="shared" si="49"/>
        <v>11</v>
      </c>
      <c r="EJ22" s="83">
        <f t="shared" si="50"/>
        <v>18</v>
      </c>
      <c r="EK22" s="32" t="s">
        <v>84</v>
      </c>
      <c r="EL22" s="71"/>
      <c r="EM22" s="38">
        <v>325</v>
      </c>
      <c r="EN22" s="70">
        <v>11</v>
      </c>
      <c r="EO22" s="70">
        <v>18</v>
      </c>
      <c r="EP22" s="38">
        <v>8.92</v>
      </c>
    </row>
    <row r="23" spans="1:146" s="30" customFormat="1" ht="12.75">
      <c r="A23" s="33">
        <v>21</v>
      </c>
      <c r="B23" s="31" t="s">
        <v>15</v>
      </c>
      <c r="C23" s="33">
        <v>4</v>
      </c>
      <c r="D23" s="33">
        <v>0</v>
      </c>
      <c r="E23" s="33">
        <v>10</v>
      </c>
      <c r="F23" s="33">
        <v>0</v>
      </c>
      <c r="G23" s="64">
        <f t="shared" si="51"/>
        <v>0</v>
      </c>
      <c r="H23" s="33">
        <v>5</v>
      </c>
      <c r="I23" s="33">
        <f t="shared" si="61"/>
        <v>50</v>
      </c>
      <c r="J23" s="33">
        <v>1</v>
      </c>
      <c r="K23" s="33">
        <f t="shared" si="52"/>
        <v>10</v>
      </c>
      <c r="L23" s="33">
        <v>0</v>
      </c>
      <c r="M23" s="33">
        <v>0</v>
      </c>
      <c r="N23" s="33">
        <v>5</v>
      </c>
      <c r="O23" s="33">
        <v>0</v>
      </c>
      <c r="P23" s="64">
        <f t="shared" si="62"/>
        <v>0</v>
      </c>
      <c r="Q23" s="33">
        <v>2</v>
      </c>
      <c r="R23" s="33">
        <f t="shared" si="63"/>
        <v>40</v>
      </c>
      <c r="S23" s="33">
        <v>0</v>
      </c>
      <c r="T23" s="33">
        <f t="shared" si="53"/>
        <v>0</v>
      </c>
      <c r="U23" s="33">
        <v>0</v>
      </c>
      <c r="V23" s="33">
        <v>0</v>
      </c>
      <c r="W23" s="33">
        <v>6</v>
      </c>
      <c r="X23" s="33">
        <v>0</v>
      </c>
      <c r="Y23" s="64">
        <f t="shared" si="64"/>
        <v>0</v>
      </c>
      <c r="Z23" s="33">
        <v>4</v>
      </c>
      <c r="AA23" s="33">
        <f t="shared" si="65"/>
        <v>66.66666666666667</v>
      </c>
      <c r="AB23" s="33">
        <v>0</v>
      </c>
      <c r="AC23" s="33">
        <f t="shared" si="3"/>
        <v>0</v>
      </c>
      <c r="AD23" s="33">
        <v>0</v>
      </c>
      <c r="AE23" s="33">
        <v>0</v>
      </c>
      <c r="AF23" s="133">
        <f t="shared" si="4"/>
        <v>25</v>
      </c>
      <c r="AG23" s="35">
        <f t="shared" si="5"/>
        <v>21</v>
      </c>
      <c r="AH23" s="60">
        <f t="shared" si="0"/>
        <v>0</v>
      </c>
      <c r="AI23" s="61">
        <f t="shared" si="68"/>
        <v>0</v>
      </c>
      <c r="AJ23" s="37">
        <f t="shared" si="7"/>
        <v>11</v>
      </c>
      <c r="AK23" s="37">
        <f t="shared" si="66"/>
        <v>52.38095238095238</v>
      </c>
      <c r="AL23" s="36">
        <f t="shared" si="60"/>
        <v>1</v>
      </c>
      <c r="AM23" s="62">
        <f t="shared" si="67"/>
        <v>4.761904761904762</v>
      </c>
      <c r="AN23" s="63">
        <f t="shared" si="8"/>
        <v>0</v>
      </c>
      <c r="AO23" s="63">
        <f t="shared" si="9"/>
        <v>0</v>
      </c>
      <c r="AP23" s="31">
        <v>11</v>
      </c>
      <c r="AQ23" s="33">
        <v>2</v>
      </c>
      <c r="AR23" s="64">
        <f t="shared" si="10"/>
        <v>18.181818181818183</v>
      </c>
      <c r="AS23" s="33">
        <v>1</v>
      </c>
      <c r="AT23" s="64">
        <f t="shared" si="54"/>
        <v>9.090909090909092</v>
      </c>
      <c r="AU23" s="33">
        <v>0</v>
      </c>
      <c r="AV23" s="64">
        <f t="shared" si="11"/>
        <v>0</v>
      </c>
      <c r="AW23" s="65">
        <v>0</v>
      </c>
      <c r="AX23" s="65">
        <v>1</v>
      </c>
      <c r="AY23" s="33">
        <v>7</v>
      </c>
      <c r="AZ23" s="33">
        <v>0</v>
      </c>
      <c r="BA23" s="66">
        <f t="shared" si="12"/>
        <v>0</v>
      </c>
      <c r="BB23" s="33">
        <v>2</v>
      </c>
      <c r="BC23" s="33">
        <f t="shared" si="55"/>
        <v>28.571428571428573</v>
      </c>
      <c r="BD23" s="33">
        <v>0</v>
      </c>
      <c r="BE23" s="33">
        <f t="shared" si="13"/>
        <v>0</v>
      </c>
      <c r="BF23" s="33">
        <v>0</v>
      </c>
      <c r="BG23" s="33">
        <v>0</v>
      </c>
      <c r="BH23" s="33">
        <v>2</v>
      </c>
      <c r="BI23" s="33">
        <v>0</v>
      </c>
      <c r="BJ23" s="66">
        <f t="shared" si="14"/>
        <v>0</v>
      </c>
      <c r="BK23" s="33">
        <v>0</v>
      </c>
      <c r="BL23" s="33">
        <f t="shared" si="56"/>
        <v>0</v>
      </c>
      <c r="BM23" s="33">
        <v>0</v>
      </c>
      <c r="BN23" s="33">
        <f t="shared" si="15"/>
        <v>0</v>
      </c>
      <c r="BO23" s="33">
        <v>0</v>
      </c>
      <c r="BP23" s="33">
        <v>0</v>
      </c>
      <c r="BQ23" s="33">
        <v>4</v>
      </c>
      <c r="BR23" s="33">
        <v>1</v>
      </c>
      <c r="BS23" s="64">
        <f t="shared" si="16"/>
        <v>25</v>
      </c>
      <c r="BT23" s="33">
        <v>0</v>
      </c>
      <c r="BU23" s="33">
        <f t="shared" si="57"/>
        <v>0</v>
      </c>
      <c r="BV23" s="33">
        <v>0</v>
      </c>
      <c r="BW23" s="33">
        <f t="shared" si="17"/>
        <v>0</v>
      </c>
      <c r="BX23" s="33">
        <v>0</v>
      </c>
      <c r="BY23" s="33">
        <v>0</v>
      </c>
      <c r="BZ23" s="33">
        <v>11</v>
      </c>
      <c r="CA23" s="33">
        <v>0</v>
      </c>
      <c r="CB23" s="66">
        <f t="shared" si="18"/>
        <v>0</v>
      </c>
      <c r="CC23" s="33">
        <v>1</v>
      </c>
      <c r="CD23" s="33">
        <f t="shared" si="58"/>
        <v>9.090909090909092</v>
      </c>
      <c r="CE23" s="33">
        <v>0</v>
      </c>
      <c r="CF23" s="33">
        <f t="shared" si="19"/>
        <v>0</v>
      </c>
      <c r="CG23" s="33">
        <v>0</v>
      </c>
      <c r="CH23" s="33">
        <v>0</v>
      </c>
      <c r="CI23" s="35">
        <f t="shared" si="1"/>
        <v>35</v>
      </c>
      <c r="CJ23" s="60">
        <f t="shared" si="2"/>
        <v>3</v>
      </c>
      <c r="CK23" s="61">
        <f t="shared" si="20"/>
        <v>8.571428571428571</v>
      </c>
      <c r="CL23" s="37">
        <f t="shared" si="21"/>
        <v>4</v>
      </c>
      <c r="CM23" s="67">
        <f t="shared" si="59"/>
        <v>11.428571428571429</v>
      </c>
      <c r="CN23" s="34">
        <f t="shared" si="22"/>
        <v>0</v>
      </c>
      <c r="CO23" s="68">
        <f t="shared" si="23"/>
        <v>0</v>
      </c>
      <c r="CP23" s="63">
        <f t="shared" si="24"/>
        <v>0</v>
      </c>
      <c r="CQ23" s="63">
        <f t="shared" si="25"/>
        <v>1</v>
      </c>
      <c r="CR23" s="31">
        <v>8</v>
      </c>
      <c r="CS23" s="33"/>
      <c r="CT23" s="66"/>
      <c r="CU23" s="33"/>
      <c r="CV23" s="33"/>
      <c r="CW23" s="31"/>
      <c r="CX23" s="33"/>
      <c r="CY23" s="33"/>
      <c r="CZ23" s="33"/>
      <c r="DA23" s="33">
        <v>0</v>
      </c>
      <c r="DB23" s="66">
        <f t="shared" si="26"/>
        <v>0</v>
      </c>
      <c r="DC23" s="33">
        <v>1</v>
      </c>
      <c r="DD23" s="66">
        <f t="shared" si="27"/>
        <v>12.5</v>
      </c>
      <c r="DE23" s="33">
        <v>0</v>
      </c>
      <c r="DF23" s="33">
        <f t="shared" si="28"/>
        <v>0</v>
      </c>
      <c r="DG23" s="33">
        <v>0</v>
      </c>
      <c r="DH23" s="33">
        <v>0</v>
      </c>
      <c r="DI23" s="33">
        <v>7</v>
      </c>
      <c r="DJ23" s="33">
        <v>0</v>
      </c>
      <c r="DK23" s="33">
        <f t="shared" si="29"/>
        <v>0</v>
      </c>
      <c r="DL23" s="33">
        <v>4</v>
      </c>
      <c r="DM23" s="33">
        <f t="shared" si="30"/>
        <v>57.142857142857146</v>
      </c>
      <c r="DN23" s="33">
        <v>0</v>
      </c>
      <c r="DO23" s="33">
        <f t="shared" si="31"/>
        <v>0</v>
      </c>
      <c r="DP23" s="33">
        <v>0</v>
      </c>
      <c r="DQ23" s="33">
        <v>0</v>
      </c>
      <c r="DR23" s="1">
        <f t="shared" si="32"/>
        <v>15</v>
      </c>
      <c r="DS23" s="60">
        <f t="shared" si="33"/>
        <v>0</v>
      </c>
      <c r="DT23" s="60">
        <f t="shared" si="34"/>
        <v>0</v>
      </c>
      <c r="DU23" s="7">
        <f t="shared" si="35"/>
        <v>5</v>
      </c>
      <c r="DV23" s="37">
        <f t="shared" si="36"/>
        <v>33.333333333333336</v>
      </c>
      <c r="DW23" s="2">
        <f t="shared" si="37"/>
        <v>0</v>
      </c>
      <c r="DX23" s="34">
        <f t="shared" si="38"/>
        <v>0</v>
      </c>
      <c r="DY23" s="69">
        <f t="shared" si="39"/>
        <v>0</v>
      </c>
      <c r="DZ23" s="69">
        <f t="shared" si="40"/>
        <v>0</v>
      </c>
      <c r="EA23" s="35">
        <f t="shared" si="41"/>
        <v>75</v>
      </c>
      <c r="EB23" s="35">
        <f t="shared" si="42"/>
        <v>71</v>
      </c>
      <c r="EC23" s="60">
        <f t="shared" si="43"/>
        <v>3</v>
      </c>
      <c r="ED23" s="110">
        <f t="shared" si="44"/>
        <v>4.225352112676056</v>
      </c>
      <c r="EE23" s="111">
        <f t="shared" si="45"/>
        <v>20</v>
      </c>
      <c r="EF23" s="112">
        <f t="shared" si="46"/>
        <v>28.169014084507044</v>
      </c>
      <c r="EG23" s="113">
        <f t="shared" si="47"/>
        <v>1</v>
      </c>
      <c r="EH23" s="114">
        <f t="shared" si="48"/>
        <v>1.408450704225352</v>
      </c>
      <c r="EI23" s="82">
        <f t="shared" si="49"/>
        <v>0</v>
      </c>
      <c r="EJ23" s="83">
        <f t="shared" si="50"/>
        <v>1</v>
      </c>
      <c r="EK23" s="32" t="s">
        <v>15</v>
      </c>
      <c r="EL23" s="71"/>
      <c r="EM23" s="38">
        <v>71</v>
      </c>
      <c r="EN23" s="70">
        <v>0</v>
      </c>
      <c r="EO23" s="70">
        <v>1</v>
      </c>
      <c r="EP23" s="38">
        <v>1.41</v>
      </c>
    </row>
    <row r="24" spans="1:146" s="70" customFormat="1" ht="12.75">
      <c r="A24" s="31">
        <v>22</v>
      </c>
      <c r="B24" s="33" t="s">
        <v>17</v>
      </c>
      <c r="C24" s="33">
        <v>18</v>
      </c>
      <c r="D24" s="33">
        <v>2</v>
      </c>
      <c r="E24" s="33">
        <v>16</v>
      </c>
      <c r="F24" s="33">
        <v>5</v>
      </c>
      <c r="G24" s="64">
        <f t="shared" si="51"/>
        <v>31.25</v>
      </c>
      <c r="H24" s="33">
        <v>4</v>
      </c>
      <c r="I24" s="33">
        <f t="shared" si="61"/>
        <v>25</v>
      </c>
      <c r="J24" s="33">
        <v>1</v>
      </c>
      <c r="K24" s="33">
        <f t="shared" si="52"/>
        <v>6.25</v>
      </c>
      <c r="L24" s="33">
        <v>0</v>
      </c>
      <c r="M24" s="33">
        <v>1</v>
      </c>
      <c r="N24" s="33">
        <v>8</v>
      </c>
      <c r="O24" s="33">
        <v>0</v>
      </c>
      <c r="P24" s="64">
        <f t="shared" si="62"/>
        <v>0</v>
      </c>
      <c r="Q24" s="33">
        <v>5</v>
      </c>
      <c r="R24" s="33">
        <f t="shared" si="63"/>
        <v>62.5</v>
      </c>
      <c r="S24" s="33">
        <v>0</v>
      </c>
      <c r="T24" s="33">
        <f t="shared" si="53"/>
        <v>0</v>
      </c>
      <c r="U24" s="33">
        <v>1</v>
      </c>
      <c r="V24" s="33">
        <v>0</v>
      </c>
      <c r="W24" s="33">
        <v>9</v>
      </c>
      <c r="X24" s="33">
        <v>0</v>
      </c>
      <c r="Y24" s="64">
        <f t="shared" si="64"/>
        <v>0</v>
      </c>
      <c r="Z24" s="33">
        <v>8</v>
      </c>
      <c r="AA24" s="33">
        <f t="shared" si="65"/>
        <v>88.88888888888889</v>
      </c>
      <c r="AB24" s="33">
        <v>0</v>
      </c>
      <c r="AC24" s="33">
        <f t="shared" si="3"/>
        <v>0</v>
      </c>
      <c r="AD24" s="33">
        <v>0</v>
      </c>
      <c r="AE24" s="33">
        <v>0</v>
      </c>
      <c r="AF24" s="133">
        <f t="shared" si="4"/>
        <v>51</v>
      </c>
      <c r="AG24" s="35">
        <f t="shared" si="5"/>
        <v>33</v>
      </c>
      <c r="AH24" s="60">
        <f t="shared" si="0"/>
        <v>5</v>
      </c>
      <c r="AI24" s="61">
        <f t="shared" si="68"/>
        <v>15.151515151515152</v>
      </c>
      <c r="AJ24" s="37">
        <f t="shared" si="7"/>
        <v>17</v>
      </c>
      <c r="AK24" s="37">
        <f t="shared" si="66"/>
        <v>51.515151515151516</v>
      </c>
      <c r="AL24" s="36">
        <f t="shared" si="60"/>
        <v>1</v>
      </c>
      <c r="AM24" s="62">
        <f t="shared" si="67"/>
        <v>3.0303030303030303</v>
      </c>
      <c r="AN24" s="63">
        <f t="shared" si="8"/>
        <v>1</v>
      </c>
      <c r="AO24" s="63">
        <f t="shared" si="9"/>
        <v>1</v>
      </c>
      <c r="AP24" s="33">
        <v>14</v>
      </c>
      <c r="AQ24" s="33">
        <v>3</v>
      </c>
      <c r="AR24" s="64">
        <f t="shared" si="10"/>
        <v>21.428571428571427</v>
      </c>
      <c r="AS24" s="33">
        <v>3</v>
      </c>
      <c r="AT24" s="64">
        <f t="shared" si="54"/>
        <v>21.428571428571427</v>
      </c>
      <c r="AU24" s="33">
        <v>0</v>
      </c>
      <c r="AV24" s="64">
        <f t="shared" si="11"/>
        <v>0</v>
      </c>
      <c r="AW24" s="65">
        <v>0</v>
      </c>
      <c r="AX24" s="65">
        <v>0</v>
      </c>
      <c r="AY24" s="33">
        <v>13</v>
      </c>
      <c r="AZ24" s="33">
        <v>0</v>
      </c>
      <c r="BA24" s="66">
        <f t="shared" si="12"/>
        <v>0</v>
      </c>
      <c r="BB24" s="33">
        <v>4</v>
      </c>
      <c r="BC24" s="33">
        <f t="shared" si="55"/>
        <v>30.76923076923077</v>
      </c>
      <c r="BD24" s="33">
        <v>0</v>
      </c>
      <c r="BE24" s="33">
        <f t="shared" si="13"/>
        <v>0</v>
      </c>
      <c r="BF24" s="33">
        <v>0</v>
      </c>
      <c r="BG24" s="33">
        <v>2</v>
      </c>
      <c r="BH24" s="33">
        <v>11</v>
      </c>
      <c r="BI24" s="33">
        <v>0</v>
      </c>
      <c r="BJ24" s="66">
        <f t="shared" si="14"/>
        <v>0</v>
      </c>
      <c r="BK24" s="33">
        <v>5</v>
      </c>
      <c r="BL24" s="33">
        <f t="shared" si="56"/>
        <v>45.45454545454545</v>
      </c>
      <c r="BM24" s="33">
        <v>0</v>
      </c>
      <c r="BN24" s="33">
        <f t="shared" si="15"/>
        <v>0</v>
      </c>
      <c r="BO24" s="33">
        <v>2</v>
      </c>
      <c r="BP24" s="33">
        <v>0</v>
      </c>
      <c r="BQ24" s="33">
        <v>24</v>
      </c>
      <c r="BR24" s="33">
        <v>0</v>
      </c>
      <c r="BS24" s="64">
        <f t="shared" si="16"/>
        <v>0</v>
      </c>
      <c r="BT24" s="33">
        <v>8</v>
      </c>
      <c r="BU24" s="33">
        <f t="shared" si="57"/>
        <v>33.333333333333336</v>
      </c>
      <c r="BV24" s="33">
        <v>0</v>
      </c>
      <c r="BW24" s="33">
        <f t="shared" si="17"/>
        <v>0</v>
      </c>
      <c r="BX24" s="33">
        <v>0</v>
      </c>
      <c r="BY24" s="33">
        <v>3</v>
      </c>
      <c r="BZ24" s="33">
        <v>12</v>
      </c>
      <c r="CA24" s="33">
        <v>2</v>
      </c>
      <c r="CB24" s="66">
        <f t="shared" si="18"/>
        <v>16.666666666666668</v>
      </c>
      <c r="CC24" s="33">
        <v>2</v>
      </c>
      <c r="CD24" s="33">
        <f t="shared" si="58"/>
        <v>16.666666666666668</v>
      </c>
      <c r="CE24" s="33">
        <v>0</v>
      </c>
      <c r="CF24" s="33">
        <f t="shared" si="19"/>
        <v>0</v>
      </c>
      <c r="CG24" s="33">
        <v>0</v>
      </c>
      <c r="CH24" s="33">
        <v>0</v>
      </c>
      <c r="CI24" s="35">
        <f t="shared" si="1"/>
        <v>74</v>
      </c>
      <c r="CJ24" s="60">
        <f t="shared" si="2"/>
        <v>5</v>
      </c>
      <c r="CK24" s="61">
        <f t="shared" si="20"/>
        <v>6.756756756756757</v>
      </c>
      <c r="CL24" s="37">
        <f t="shared" si="21"/>
        <v>22</v>
      </c>
      <c r="CM24" s="67">
        <f t="shared" si="59"/>
        <v>29.72972972972973</v>
      </c>
      <c r="CN24" s="34">
        <f t="shared" si="22"/>
        <v>0</v>
      </c>
      <c r="CO24" s="68">
        <f t="shared" si="23"/>
        <v>0</v>
      </c>
      <c r="CP24" s="63">
        <f t="shared" si="24"/>
        <v>2</v>
      </c>
      <c r="CQ24" s="63">
        <f t="shared" si="25"/>
        <v>5</v>
      </c>
      <c r="CR24" s="33">
        <v>7</v>
      </c>
      <c r="CS24" s="33"/>
      <c r="CT24" s="66"/>
      <c r="CU24" s="33"/>
      <c r="CV24" s="33"/>
      <c r="CW24" s="33"/>
      <c r="CX24" s="33"/>
      <c r="CY24" s="33"/>
      <c r="CZ24" s="33"/>
      <c r="DA24" s="33">
        <v>0</v>
      </c>
      <c r="DB24" s="66">
        <f t="shared" si="26"/>
        <v>0</v>
      </c>
      <c r="DC24" s="33">
        <v>4</v>
      </c>
      <c r="DD24" s="66">
        <f t="shared" si="27"/>
        <v>57.142857142857146</v>
      </c>
      <c r="DE24" s="33">
        <v>0</v>
      </c>
      <c r="DF24" s="33">
        <f t="shared" si="28"/>
        <v>0</v>
      </c>
      <c r="DG24" s="33">
        <v>0</v>
      </c>
      <c r="DH24" s="33">
        <v>0</v>
      </c>
      <c r="DI24" s="33">
        <v>6</v>
      </c>
      <c r="DJ24" s="33">
        <v>0</v>
      </c>
      <c r="DK24" s="33">
        <f t="shared" si="29"/>
        <v>0</v>
      </c>
      <c r="DL24" s="33">
        <v>6</v>
      </c>
      <c r="DM24" s="33">
        <f t="shared" si="30"/>
        <v>100</v>
      </c>
      <c r="DN24" s="33">
        <v>0</v>
      </c>
      <c r="DO24" s="33">
        <f t="shared" si="31"/>
        <v>0</v>
      </c>
      <c r="DP24" s="33">
        <v>0</v>
      </c>
      <c r="DQ24" s="33">
        <v>0</v>
      </c>
      <c r="DR24" s="1">
        <f t="shared" si="32"/>
        <v>13</v>
      </c>
      <c r="DS24" s="60">
        <f t="shared" si="33"/>
        <v>0</v>
      </c>
      <c r="DT24" s="60">
        <f t="shared" si="34"/>
        <v>0</v>
      </c>
      <c r="DU24" s="7">
        <f t="shared" si="35"/>
        <v>10</v>
      </c>
      <c r="DV24" s="37">
        <f t="shared" si="36"/>
        <v>76.92307692307692</v>
      </c>
      <c r="DW24" s="2">
        <f t="shared" si="37"/>
        <v>0</v>
      </c>
      <c r="DX24" s="34">
        <f t="shared" si="38"/>
        <v>0</v>
      </c>
      <c r="DY24" s="69">
        <f t="shared" si="39"/>
        <v>0</v>
      </c>
      <c r="DZ24" s="69">
        <f t="shared" si="40"/>
        <v>0</v>
      </c>
      <c r="EA24" s="35">
        <f t="shared" si="41"/>
        <v>138</v>
      </c>
      <c r="EB24" s="35">
        <f t="shared" si="42"/>
        <v>120</v>
      </c>
      <c r="EC24" s="60">
        <f t="shared" si="43"/>
        <v>10</v>
      </c>
      <c r="ED24" s="110">
        <f t="shared" si="44"/>
        <v>8.333333333333334</v>
      </c>
      <c r="EE24" s="111">
        <f t="shared" si="45"/>
        <v>49</v>
      </c>
      <c r="EF24" s="112">
        <f t="shared" si="46"/>
        <v>40.833333333333336</v>
      </c>
      <c r="EG24" s="113">
        <f t="shared" si="47"/>
        <v>3</v>
      </c>
      <c r="EH24" s="114">
        <f t="shared" si="48"/>
        <v>2.5</v>
      </c>
      <c r="EI24" s="82">
        <f t="shared" si="49"/>
        <v>3</v>
      </c>
      <c r="EJ24" s="83">
        <f t="shared" si="50"/>
        <v>6</v>
      </c>
      <c r="EK24" s="36" t="s">
        <v>17</v>
      </c>
      <c r="EL24" s="38"/>
      <c r="EM24" s="38">
        <v>120</v>
      </c>
      <c r="EN24" s="70">
        <v>3</v>
      </c>
      <c r="EO24" s="70">
        <v>6</v>
      </c>
      <c r="EP24" s="38">
        <v>7.5</v>
      </c>
    </row>
    <row r="25" spans="1:146" s="30" customFormat="1" ht="12.75">
      <c r="A25" s="31">
        <v>23</v>
      </c>
      <c r="B25" s="31" t="s">
        <v>16</v>
      </c>
      <c r="C25" s="33">
        <v>36</v>
      </c>
      <c r="D25" s="33">
        <v>0</v>
      </c>
      <c r="E25" s="33">
        <v>38</v>
      </c>
      <c r="F25" s="33">
        <v>3</v>
      </c>
      <c r="G25" s="64">
        <f t="shared" si="51"/>
        <v>7.894736842105263</v>
      </c>
      <c r="H25" s="33">
        <v>22</v>
      </c>
      <c r="I25" s="33">
        <f t="shared" si="61"/>
        <v>57.89473684210526</v>
      </c>
      <c r="J25" s="33">
        <v>2</v>
      </c>
      <c r="K25" s="33">
        <f t="shared" si="52"/>
        <v>5.2631578947368425</v>
      </c>
      <c r="L25" s="33">
        <v>1</v>
      </c>
      <c r="M25" s="33">
        <v>1</v>
      </c>
      <c r="N25" s="33">
        <v>38</v>
      </c>
      <c r="O25" s="33">
        <v>4</v>
      </c>
      <c r="P25" s="64">
        <f t="shared" si="62"/>
        <v>10.526315789473685</v>
      </c>
      <c r="Q25" s="33">
        <v>14</v>
      </c>
      <c r="R25" s="33">
        <f t="shared" si="63"/>
        <v>36.8421052631579</v>
      </c>
      <c r="S25" s="33">
        <v>2</v>
      </c>
      <c r="T25" s="33">
        <f t="shared" si="53"/>
        <v>5.2631578947368425</v>
      </c>
      <c r="U25" s="33">
        <v>1</v>
      </c>
      <c r="V25" s="33">
        <v>1</v>
      </c>
      <c r="W25" s="33">
        <v>45</v>
      </c>
      <c r="X25" s="33">
        <v>3</v>
      </c>
      <c r="Y25" s="64">
        <f t="shared" si="64"/>
        <v>6.666666666666667</v>
      </c>
      <c r="Z25" s="33">
        <v>16</v>
      </c>
      <c r="AA25" s="33">
        <f t="shared" si="65"/>
        <v>35.55555555555556</v>
      </c>
      <c r="AB25" s="33">
        <v>0</v>
      </c>
      <c r="AC25" s="33">
        <f t="shared" si="3"/>
        <v>0</v>
      </c>
      <c r="AD25" s="33">
        <v>3</v>
      </c>
      <c r="AE25" s="33">
        <v>5</v>
      </c>
      <c r="AF25" s="133">
        <f t="shared" si="4"/>
        <v>157</v>
      </c>
      <c r="AG25" s="35">
        <f t="shared" si="5"/>
        <v>121</v>
      </c>
      <c r="AH25" s="60">
        <f t="shared" si="0"/>
        <v>10</v>
      </c>
      <c r="AI25" s="61">
        <f t="shared" si="68"/>
        <v>8.264462809917354</v>
      </c>
      <c r="AJ25" s="37">
        <f t="shared" si="7"/>
        <v>52</v>
      </c>
      <c r="AK25" s="37">
        <f t="shared" si="66"/>
        <v>42.97520661157025</v>
      </c>
      <c r="AL25" s="36">
        <f t="shared" si="60"/>
        <v>4</v>
      </c>
      <c r="AM25" s="62">
        <f t="shared" si="67"/>
        <v>3.3057851239669422</v>
      </c>
      <c r="AN25" s="63">
        <f t="shared" si="8"/>
        <v>5</v>
      </c>
      <c r="AO25" s="63">
        <f t="shared" si="9"/>
        <v>7</v>
      </c>
      <c r="AP25" s="31">
        <v>41</v>
      </c>
      <c r="AQ25" s="33">
        <v>3</v>
      </c>
      <c r="AR25" s="64">
        <f t="shared" si="10"/>
        <v>7.317073170731708</v>
      </c>
      <c r="AS25" s="33">
        <v>14</v>
      </c>
      <c r="AT25" s="64">
        <f t="shared" si="54"/>
        <v>34.146341463414636</v>
      </c>
      <c r="AU25" s="31">
        <v>0</v>
      </c>
      <c r="AV25" s="64">
        <f t="shared" si="11"/>
        <v>0</v>
      </c>
      <c r="AW25" s="65">
        <v>0</v>
      </c>
      <c r="AX25" s="65">
        <v>3</v>
      </c>
      <c r="AY25" s="31">
        <v>28</v>
      </c>
      <c r="AZ25" s="33">
        <v>1</v>
      </c>
      <c r="BA25" s="66">
        <f t="shared" si="12"/>
        <v>3.5714285714285716</v>
      </c>
      <c r="BB25" s="33">
        <v>9</v>
      </c>
      <c r="BC25" s="33">
        <f t="shared" si="55"/>
        <v>32.142857142857146</v>
      </c>
      <c r="BD25" s="31">
        <v>0</v>
      </c>
      <c r="BE25" s="33">
        <f t="shared" si="13"/>
        <v>0</v>
      </c>
      <c r="BF25" s="33">
        <v>0</v>
      </c>
      <c r="BG25" s="33">
        <v>2</v>
      </c>
      <c r="BH25" s="31">
        <v>32</v>
      </c>
      <c r="BI25" s="33">
        <v>3</v>
      </c>
      <c r="BJ25" s="66">
        <f t="shared" si="14"/>
        <v>9.375</v>
      </c>
      <c r="BK25" s="33">
        <v>11</v>
      </c>
      <c r="BL25" s="33">
        <f t="shared" si="56"/>
        <v>34.375</v>
      </c>
      <c r="BM25" s="31">
        <v>0</v>
      </c>
      <c r="BN25" s="33">
        <f t="shared" si="15"/>
        <v>0</v>
      </c>
      <c r="BO25" s="33">
        <v>0</v>
      </c>
      <c r="BP25" s="33">
        <v>0</v>
      </c>
      <c r="BQ25" s="31">
        <v>31</v>
      </c>
      <c r="BR25" s="33">
        <v>1</v>
      </c>
      <c r="BS25" s="64">
        <f t="shared" si="16"/>
        <v>3.225806451612903</v>
      </c>
      <c r="BT25" s="33">
        <v>6</v>
      </c>
      <c r="BU25" s="33">
        <f t="shared" si="57"/>
        <v>19.35483870967742</v>
      </c>
      <c r="BV25" s="33">
        <v>1</v>
      </c>
      <c r="BW25" s="33">
        <f t="shared" si="17"/>
        <v>3.225806451612903</v>
      </c>
      <c r="BX25" s="33">
        <v>0</v>
      </c>
      <c r="BY25" s="33">
        <v>1</v>
      </c>
      <c r="BZ25" s="33">
        <v>33</v>
      </c>
      <c r="CA25" s="33">
        <v>1</v>
      </c>
      <c r="CB25" s="66">
        <f t="shared" si="18"/>
        <v>3.0303030303030303</v>
      </c>
      <c r="CC25" s="33">
        <v>10</v>
      </c>
      <c r="CD25" s="33">
        <f t="shared" si="58"/>
        <v>30.303030303030305</v>
      </c>
      <c r="CE25" s="33">
        <v>0</v>
      </c>
      <c r="CF25" s="33">
        <f t="shared" si="19"/>
        <v>0</v>
      </c>
      <c r="CG25" s="33">
        <v>0</v>
      </c>
      <c r="CH25" s="33">
        <v>0</v>
      </c>
      <c r="CI25" s="35">
        <f t="shared" si="1"/>
        <v>165</v>
      </c>
      <c r="CJ25" s="60">
        <f t="shared" si="2"/>
        <v>9</v>
      </c>
      <c r="CK25" s="61">
        <f t="shared" si="20"/>
        <v>5.454545454545454</v>
      </c>
      <c r="CL25" s="37">
        <f t="shared" si="21"/>
        <v>50</v>
      </c>
      <c r="CM25" s="67">
        <f t="shared" si="59"/>
        <v>30.303030303030305</v>
      </c>
      <c r="CN25" s="34">
        <f t="shared" si="22"/>
        <v>1</v>
      </c>
      <c r="CO25" s="68">
        <f t="shared" si="23"/>
        <v>0.6060606060606061</v>
      </c>
      <c r="CP25" s="63">
        <f t="shared" si="24"/>
        <v>0</v>
      </c>
      <c r="CQ25" s="63">
        <f t="shared" si="25"/>
        <v>6</v>
      </c>
      <c r="CR25" s="31">
        <v>18</v>
      </c>
      <c r="CS25" s="33"/>
      <c r="CT25" s="66"/>
      <c r="CU25" s="33"/>
      <c r="CV25" s="33"/>
      <c r="CW25" s="31"/>
      <c r="CX25" s="33"/>
      <c r="CY25" s="33"/>
      <c r="CZ25" s="33"/>
      <c r="DA25" s="33">
        <v>1</v>
      </c>
      <c r="DB25" s="66">
        <f t="shared" si="26"/>
        <v>5.555555555555555</v>
      </c>
      <c r="DC25" s="33">
        <v>4</v>
      </c>
      <c r="DD25" s="66">
        <f t="shared" si="27"/>
        <v>22.22222222222222</v>
      </c>
      <c r="DE25" s="33">
        <v>0</v>
      </c>
      <c r="DF25" s="33">
        <f t="shared" si="28"/>
        <v>0</v>
      </c>
      <c r="DG25" s="33">
        <v>0</v>
      </c>
      <c r="DH25" s="33">
        <v>0</v>
      </c>
      <c r="DI25" s="33">
        <v>23</v>
      </c>
      <c r="DJ25" s="33">
        <v>1</v>
      </c>
      <c r="DK25" s="33">
        <f t="shared" si="29"/>
        <v>4.3478260869565215</v>
      </c>
      <c r="DL25" s="33">
        <v>7</v>
      </c>
      <c r="DM25" s="33">
        <f t="shared" si="30"/>
        <v>30.434782608695652</v>
      </c>
      <c r="DN25" s="33">
        <v>0</v>
      </c>
      <c r="DO25" s="33">
        <f t="shared" si="31"/>
        <v>0</v>
      </c>
      <c r="DP25" s="33">
        <v>0</v>
      </c>
      <c r="DQ25" s="33">
        <v>0</v>
      </c>
      <c r="DR25" s="1">
        <f t="shared" si="32"/>
        <v>41</v>
      </c>
      <c r="DS25" s="60">
        <f t="shared" si="33"/>
        <v>2</v>
      </c>
      <c r="DT25" s="60">
        <f t="shared" si="34"/>
        <v>4.878048780487805</v>
      </c>
      <c r="DU25" s="7">
        <f t="shared" si="35"/>
        <v>11</v>
      </c>
      <c r="DV25" s="37">
        <f t="shared" si="36"/>
        <v>26.829268292682926</v>
      </c>
      <c r="DW25" s="2">
        <f t="shared" si="37"/>
        <v>0</v>
      </c>
      <c r="DX25" s="34">
        <f t="shared" si="38"/>
        <v>0</v>
      </c>
      <c r="DY25" s="69">
        <f t="shared" si="39"/>
        <v>0</v>
      </c>
      <c r="DZ25" s="69">
        <f t="shared" si="40"/>
        <v>0</v>
      </c>
      <c r="EA25" s="35">
        <f t="shared" si="41"/>
        <v>363</v>
      </c>
      <c r="EB25" s="35">
        <f t="shared" si="42"/>
        <v>327</v>
      </c>
      <c r="EC25" s="60">
        <f t="shared" si="43"/>
        <v>21</v>
      </c>
      <c r="ED25" s="110">
        <f t="shared" si="44"/>
        <v>6.422018348623853</v>
      </c>
      <c r="EE25" s="111">
        <f t="shared" si="45"/>
        <v>113</v>
      </c>
      <c r="EF25" s="112">
        <f t="shared" si="46"/>
        <v>34.5565749235474</v>
      </c>
      <c r="EG25" s="113">
        <f t="shared" si="47"/>
        <v>5</v>
      </c>
      <c r="EH25" s="114">
        <f t="shared" si="48"/>
        <v>1.529051987767584</v>
      </c>
      <c r="EI25" s="82">
        <f t="shared" si="49"/>
        <v>5</v>
      </c>
      <c r="EJ25" s="83">
        <f t="shared" si="50"/>
        <v>13</v>
      </c>
      <c r="EK25" s="32" t="s">
        <v>16</v>
      </c>
      <c r="EL25" s="71"/>
      <c r="EM25" s="38">
        <v>327</v>
      </c>
      <c r="EN25" s="70">
        <v>5</v>
      </c>
      <c r="EO25" s="70">
        <v>13</v>
      </c>
      <c r="EP25" s="38">
        <v>5.5</v>
      </c>
    </row>
    <row r="26" spans="1:146" s="30" customFormat="1" ht="12.75">
      <c r="A26" s="33">
        <v>24</v>
      </c>
      <c r="B26" s="31" t="s">
        <v>18</v>
      </c>
      <c r="C26" s="33">
        <v>12</v>
      </c>
      <c r="D26" s="33">
        <v>0</v>
      </c>
      <c r="E26" s="33">
        <v>12</v>
      </c>
      <c r="F26" s="33">
        <v>0</v>
      </c>
      <c r="G26" s="64">
        <f t="shared" si="51"/>
        <v>0</v>
      </c>
      <c r="H26" s="33">
        <v>7</v>
      </c>
      <c r="I26" s="33">
        <f t="shared" si="61"/>
        <v>58.333333333333336</v>
      </c>
      <c r="J26" s="33">
        <v>0</v>
      </c>
      <c r="K26" s="33">
        <f t="shared" si="52"/>
        <v>0</v>
      </c>
      <c r="L26" s="33">
        <v>0</v>
      </c>
      <c r="M26" s="33">
        <v>0</v>
      </c>
      <c r="N26" s="33">
        <v>11</v>
      </c>
      <c r="O26" s="33">
        <v>0</v>
      </c>
      <c r="P26" s="64">
        <f t="shared" si="62"/>
        <v>0</v>
      </c>
      <c r="Q26" s="33">
        <v>5</v>
      </c>
      <c r="R26" s="33">
        <f t="shared" si="63"/>
        <v>45.45454545454545</v>
      </c>
      <c r="S26" s="33">
        <v>0</v>
      </c>
      <c r="T26" s="33">
        <f t="shared" si="53"/>
        <v>0</v>
      </c>
      <c r="U26" s="33">
        <v>0</v>
      </c>
      <c r="V26" s="33">
        <v>0</v>
      </c>
      <c r="W26" s="33">
        <v>7</v>
      </c>
      <c r="X26" s="33">
        <v>0</v>
      </c>
      <c r="Y26" s="64">
        <f t="shared" si="64"/>
        <v>0</v>
      </c>
      <c r="Z26" s="33">
        <v>3</v>
      </c>
      <c r="AA26" s="33">
        <f t="shared" si="65"/>
        <v>42.857142857142854</v>
      </c>
      <c r="AB26" s="33">
        <v>0</v>
      </c>
      <c r="AC26" s="33">
        <f t="shared" si="3"/>
        <v>0</v>
      </c>
      <c r="AD26" s="33">
        <v>0</v>
      </c>
      <c r="AE26" s="33">
        <v>0</v>
      </c>
      <c r="AF26" s="133">
        <f t="shared" si="4"/>
        <v>42</v>
      </c>
      <c r="AG26" s="35">
        <f t="shared" si="5"/>
        <v>30</v>
      </c>
      <c r="AH26" s="60">
        <f t="shared" si="0"/>
        <v>0</v>
      </c>
      <c r="AI26" s="61">
        <f t="shared" si="68"/>
        <v>0</v>
      </c>
      <c r="AJ26" s="37">
        <f t="shared" si="7"/>
        <v>15</v>
      </c>
      <c r="AK26" s="37">
        <f t="shared" si="66"/>
        <v>50</v>
      </c>
      <c r="AL26" s="36">
        <f t="shared" si="60"/>
        <v>0</v>
      </c>
      <c r="AM26" s="62">
        <f t="shared" si="67"/>
        <v>0</v>
      </c>
      <c r="AN26" s="63">
        <f t="shared" si="8"/>
        <v>0</v>
      </c>
      <c r="AO26" s="63">
        <f t="shared" si="9"/>
        <v>0</v>
      </c>
      <c r="AP26" s="31">
        <v>10</v>
      </c>
      <c r="AQ26" s="33">
        <v>0</v>
      </c>
      <c r="AR26" s="64">
        <f t="shared" si="10"/>
        <v>0</v>
      </c>
      <c r="AS26" s="33">
        <v>5</v>
      </c>
      <c r="AT26" s="64">
        <f t="shared" si="54"/>
        <v>50</v>
      </c>
      <c r="AU26" s="31">
        <v>0</v>
      </c>
      <c r="AV26" s="64">
        <f t="shared" si="11"/>
        <v>0</v>
      </c>
      <c r="AW26" s="65">
        <v>0</v>
      </c>
      <c r="AX26" s="65">
        <v>0</v>
      </c>
      <c r="AY26" s="31">
        <v>13</v>
      </c>
      <c r="AZ26" s="33">
        <v>0</v>
      </c>
      <c r="BA26" s="66">
        <f t="shared" si="12"/>
        <v>0</v>
      </c>
      <c r="BB26" s="33">
        <v>4</v>
      </c>
      <c r="BC26" s="33">
        <f t="shared" si="55"/>
        <v>30.76923076923077</v>
      </c>
      <c r="BD26" s="31">
        <v>0</v>
      </c>
      <c r="BE26" s="33">
        <f t="shared" si="13"/>
        <v>0</v>
      </c>
      <c r="BF26" s="33">
        <v>0</v>
      </c>
      <c r="BG26" s="33">
        <v>0</v>
      </c>
      <c r="BH26" s="31">
        <v>10</v>
      </c>
      <c r="BI26" s="33">
        <v>0</v>
      </c>
      <c r="BJ26" s="66">
        <f t="shared" si="14"/>
        <v>0</v>
      </c>
      <c r="BK26" s="33">
        <v>3</v>
      </c>
      <c r="BL26" s="33">
        <f t="shared" si="56"/>
        <v>30</v>
      </c>
      <c r="BM26" s="31">
        <v>0</v>
      </c>
      <c r="BN26" s="33">
        <f t="shared" si="15"/>
        <v>0</v>
      </c>
      <c r="BO26" s="33">
        <v>0</v>
      </c>
      <c r="BP26" s="33">
        <v>0</v>
      </c>
      <c r="BQ26" s="31">
        <v>14</v>
      </c>
      <c r="BR26" s="33">
        <v>0</v>
      </c>
      <c r="BS26" s="64">
        <f t="shared" si="16"/>
        <v>0</v>
      </c>
      <c r="BT26" s="33">
        <v>5</v>
      </c>
      <c r="BU26" s="33">
        <f t="shared" si="57"/>
        <v>35.714285714285715</v>
      </c>
      <c r="BV26" s="33">
        <v>0</v>
      </c>
      <c r="BW26" s="33">
        <f t="shared" si="17"/>
        <v>0</v>
      </c>
      <c r="BX26" s="33">
        <v>0</v>
      </c>
      <c r="BY26" s="33">
        <v>0</v>
      </c>
      <c r="BZ26" s="33">
        <v>11</v>
      </c>
      <c r="CA26" s="33">
        <v>0</v>
      </c>
      <c r="CB26" s="66">
        <f t="shared" si="18"/>
        <v>0</v>
      </c>
      <c r="CC26" s="33">
        <v>2</v>
      </c>
      <c r="CD26" s="33">
        <f t="shared" si="58"/>
        <v>18.181818181818183</v>
      </c>
      <c r="CE26" s="33">
        <v>0</v>
      </c>
      <c r="CF26" s="33">
        <f t="shared" si="19"/>
        <v>0</v>
      </c>
      <c r="CG26" s="33">
        <v>0</v>
      </c>
      <c r="CH26" s="33">
        <v>0</v>
      </c>
      <c r="CI26" s="35">
        <f t="shared" si="1"/>
        <v>58</v>
      </c>
      <c r="CJ26" s="60">
        <f t="shared" si="2"/>
        <v>0</v>
      </c>
      <c r="CK26" s="61">
        <f t="shared" si="20"/>
        <v>0</v>
      </c>
      <c r="CL26" s="37">
        <f t="shared" si="21"/>
        <v>19</v>
      </c>
      <c r="CM26" s="67">
        <f t="shared" si="59"/>
        <v>32.758620689655174</v>
      </c>
      <c r="CN26" s="34">
        <f t="shared" si="22"/>
        <v>0</v>
      </c>
      <c r="CO26" s="68">
        <f t="shared" si="23"/>
        <v>0</v>
      </c>
      <c r="CP26" s="63">
        <f t="shared" si="24"/>
        <v>0</v>
      </c>
      <c r="CQ26" s="63">
        <f t="shared" si="25"/>
        <v>0</v>
      </c>
      <c r="CR26" s="31">
        <v>3</v>
      </c>
      <c r="CS26" s="33"/>
      <c r="CT26" s="66"/>
      <c r="CU26" s="33"/>
      <c r="CV26" s="33"/>
      <c r="CW26" s="31"/>
      <c r="CX26" s="33"/>
      <c r="CY26" s="33"/>
      <c r="CZ26" s="33"/>
      <c r="DA26" s="33">
        <v>0</v>
      </c>
      <c r="DB26" s="66">
        <f t="shared" si="26"/>
        <v>0</v>
      </c>
      <c r="DC26" s="33">
        <v>1</v>
      </c>
      <c r="DD26" s="66">
        <f t="shared" si="27"/>
        <v>33.333333333333336</v>
      </c>
      <c r="DE26" s="33">
        <v>0</v>
      </c>
      <c r="DF26" s="33">
        <f t="shared" si="28"/>
        <v>0</v>
      </c>
      <c r="DG26" s="33">
        <v>0</v>
      </c>
      <c r="DH26" s="33">
        <v>0</v>
      </c>
      <c r="DI26" s="33">
        <v>8</v>
      </c>
      <c r="DJ26" s="33">
        <v>0</v>
      </c>
      <c r="DK26" s="33">
        <f t="shared" si="29"/>
        <v>0</v>
      </c>
      <c r="DL26" s="33">
        <v>1</v>
      </c>
      <c r="DM26" s="33">
        <f t="shared" si="30"/>
        <v>12.5</v>
      </c>
      <c r="DN26" s="134">
        <v>0</v>
      </c>
      <c r="DO26" s="33">
        <f t="shared" si="31"/>
        <v>0</v>
      </c>
      <c r="DP26" s="33"/>
      <c r="DQ26" s="33"/>
      <c r="DR26" s="1">
        <f t="shared" si="32"/>
        <v>11</v>
      </c>
      <c r="DS26" s="60">
        <f t="shared" si="33"/>
        <v>0</v>
      </c>
      <c r="DT26" s="60">
        <f t="shared" si="34"/>
        <v>0</v>
      </c>
      <c r="DU26" s="7">
        <f t="shared" si="35"/>
        <v>2</v>
      </c>
      <c r="DV26" s="37">
        <f t="shared" si="36"/>
        <v>18.181818181818183</v>
      </c>
      <c r="DW26" s="2">
        <f t="shared" si="37"/>
        <v>0</v>
      </c>
      <c r="DX26" s="34">
        <f t="shared" si="38"/>
        <v>0</v>
      </c>
      <c r="DY26" s="69">
        <f t="shared" si="39"/>
        <v>0</v>
      </c>
      <c r="DZ26" s="69">
        <f t="shared" si="40"/>
        <v>0</v>
      </c>
      <c r="EA26" s="35">
        <f t="shared" si="41"/>
        <v>111</v>
      </c>
      <c r="EB26" s="35">
        <f t="shared" si="42"/>
        <v>99</v>
      </c>
      <c r="EC26" s="60">
        <f t="shared" si="43"/>
        <v>0</v>
      </c>
      <c r="ED26" s="110">
        <f t="shared" si="44"/>
        <v>0</v>
      </c>
      <c r="EE26" s="111">
        <f t="shared" si="45"/>
        <v>36</v>
      </c>
      <c r="EF26" s="112">
        <f t="shared" si="46"/>
        <v>36.36363636363637</v>
      </c>
      <c r="EG26" s="113">
        <f t="shared" si="47"/>
        <v>0</v>
      </c>
      <c r="EH26" s="114">
        <f t="shared" si="48"/>
        <v>0</v>
      </c>
      <c r="EI26" s="82">
        <f t="shared" si="49"/>
        <v>0</v>
      </c>
      <c r="EJ26" s="83">
        <f t="shared" si="50"/>
        <v>0</v>
      </c>
      <c r="EK26" s="32" t="s">
        <v>18</v>
      </c>
      <c r="EL26" s="71"/>
      <c r="EM26" s="38">
        <v>99</v>
      </c>
      <c r="EN26" s="70">
        <v>0</v>
      </c>
      <c r="EO26" s="70">
        <v>0</v>
      </c>
      <c r="EP26" s="38">
        <v>0</v>
      </c>
    </row>
    <row r="27" spans="1:146" s="30" customFormat="1" ht="12.75">
      <c r="A27" s="31"/>
      <c r="B27" s="31" t="s">
        <v>20</v>
      </c>
      <c r="C27" s="72">
        <f>SUM(C3:C26)</f>
        <v>605</v>
      </c>
      <c r="D27" s="72"/>
      <c r="E27" s="72">
        <f>SUM(E3:E26)</f>
        <v>575</v>
      </c>
      <c r="F27" s="72">
        <f>SUM(F3:F26)</f>
        <v>81</v>
      </c>
      <c r="G27" s="64">
        <f t="shared" si="51"/>
        <v>14.08695652173913</v>
      </c>
      <c r="H27" s="33">
        <f>SUM(H3:H26)</f>
        <v>262</v>
      </c>
      <c r="I27" s="33">
        <f t="shared" si="61"/>
        <v>45.56521739130435</v>
      </c>
      <c r="J27" s="72">
        <f>SUM(J3:J26)</f>
        <v>16</v>
      </c>
      <c r="K27" s="33">
        <f t="shared" si="52"/>
        <v>2.782608695652174</v>
      </c>
      <c r="L27" s="33">
        <f>SUM(L3:L26)</f>
        <v>27</v>
      </c>
      <c r="M27" s="33">
        <f>SUM(M3:M26)</f>
        <v>28</v>
      </c>
      <c r="N27" s="72">
        <f>SUM(N3:N26)</f>
        <v>505</v>
      </c>
      <c r="O27" s="72">
        <f>SUM(O3:O26)</f>
        <v>48</v>
      </c>
      <c r="P27" s="64">
        <f t="shared" si="62"/>
        <v>9.504950495049505</v>
      </c>
      <c r="Q27" s="33">
        <f>SUM(Q3:Q26)</f>
        <v>213</v>
      </c>
      <c r="R27" s="33">
        <f t="shared" si="63"/>
        <v>42.17821782178218</v>
      </c>
      <c r="S27" s="72">
        <f>SUM(S3:S26)</f>
        <v>7</v>
      </c>
      <c r="T27" s="33">
        <f t="shared" si="53"/>
        <v>1.386138613861386</v>
      </c>
      <c r="U27" s="33">
        <f>SUM(U3:U26)</f>
        <v>9</v>
      </c>
      <c r="V27" s="33">
        <f>SUM(V3:V26)</f>
        <v>19</v>
      </c>
      <c r="W27" s="72">
        <f>SUM(W3:W26)</f>
        <v>548</v>
      </c>
      <c r="X27" s="72">
        <f>SUM(X3:X26)</f>
        <v>51</v>
      </c>
      <c r="Y27" s="64">
        <f t="shared" si="64"/>
        <v>9.306569343065693</v>
      </c>
      <c r="Z27" s="33">
        <f>SUM(Z3:Z26)</f>
        <v>228</v>
      </c>
      <c r="AA27" s="33">
        <f t="shared" si="65"/>
        <v>41.605839416058394</v>
      </c>
      <c r="AB27" s="33">
        <f>SUM(AB3:AB26)</f>
        <v>4</v>
      </c>
      <c r="AC27" s="33">
        <f t="shared" si="3"/>
        <v>0.7299270072992701</v>
      </c>
      <c r="AD27" s="33">
        <f>SUM(AD3:AD26)</f>
        <v>11</v>
      </c>
      <c r="AE27" s="33">
        <f>SUM(AE3:AE26)</f>
        <v>25</v>
      </c>
      <c r="AF27" s="133">
        <f t="shared" si="4"/>
        <v>2233</v>
      </c>
      <c r="AG27" s="35">
        <f t="shared" si="5"/>
        <v>1628</v>
      </c>
      <c r="AH27" s="60">
        <f t="shared" si="0"/>
        <v>180</v>
      </c>
      <c r="AI27" s="61">
        <f t="shared" si="68"/>
        <v>11.056511056511056</v>
      </c>
      <c r="AJ27" s="37">
        <f t="shared" si="7"/>
        <v>703</v>
      </c>
      <c r="AK27" s="37">
        <f t="shared" si="66"/>
        <v>43.18181818181818</v>
      </c>
      <c r="AL27" s="36">
        <f t="shared" si="60"/>
        <v>27</v>
      </c>
      <c r="AM27" s="62">
        <f t="shared" si="67"/>
        <v>1.6584766584766584</v>
      </c>
      <c r="AN27" s="63">
        <f t="shared" si="8"/>
        <v>47</v>
      </c>
      <c r="AO27" s="63">
        <f t="shared" si="9"/>
        <v>72</v>
      </c>
      <c r="AP27" s="31">
        <f>SUM(AP3:AP26)</f>
        <v>541</v>
      </c>
      <c r="AQ27" s="31">
        <f>SUM(AQ3:AQ26)</f>
        <v>44</v>
      </c>
      <c r="AR27" s="64">
        <f>AQ27*100/AP27</f>
        <v>8.133086876155268</v>
      </c>
      <c r="AS27" s="31">
        <f>SUM(AS3:AS26)</f>
        <v>207</v>
      </c>
      <c r="AT27" s="64">
        <f t="shared" si="54"/>
        <v>38.262476894639555</v>
      </c>
      <c r="AU27" s="31">
        <f>SUM(AU3:AU26)</f>
        <v>3</v>
      </c>
      <c r="AV27" s="64">
        <f t="shared" si="11"/>
        <v>0.5545286506469501</v>
      </c>
      <c r="AW27" s="65">
        <f>SUM(AW3:AW26)</f>
        <v>6</v>
      </c>
      <c r="AX27" s="65">
        <f>SUM(AX3:AX26)</f>
        <v>34</v>
      </c>
      <c r="AY27" s="31">
        <f>SUM(AY3:AY26)</f>
        <v>538</v>
      </c>
      <c r="AZ27" s="31">
        <f>SUM(AZ3:AZ26)</f>
        <v>43</v>
      </c>
      <c r="BA27" s="66">
        <f>AZ27*100/AY27</f>
        <v>7.992565055762082</v>
      </c>
      <c r="BB27" s="31">
        <f>SUM(BB3:BB26)</f>
        <v>192</v>
      </c>
      <c r="BC27" s="33">
        <f>BB27*100/AY27</f>
        <v>35.687732342007436</v>
      </c>
      <c r="BD27" s="31"/>
      <c r="BE27" s="33">
        <f t="shared" si="13"/>
        <v>0</v>
      </c>
      <c r="BF27" s="33">
        <f>SUM(BF3:BF26)</f>
        <v>6</v>
      </c>
      <c r="BG27" s="33">
        <f>SUM(BG3:BG26)</f>
        <v>28</v>
      </c>
      <c r="BH27" s="31">
        <f>SUM(BH3:BH26)</f>
        <v>498</v>
      </c>
      <c r="BI27" s="31">
        <f>SUM(BI3:BI26)</f>
        <v>23</v>
      </c>
      <c r="BJ27" s="66">
        <f>BI27*100/BH27</f>
        <v>4.618473895582329</v>
      </c>
      <c r="BK27" s="31">
        <f>SUM(BK3:BK26)</f>
        <v>171</v>
      </c>
      <c r="BL27" s="33">
        <f>BK27*100/BH27</f>
        <v>34.33734939759036</v>
      </c>
      <c r="BM27" s="31">
        <f>SUM(BM3:BM26)</f>
        <v>5</v>
      </c>
      <c r="BN27" s="33">
        <f t="shared" si="15"/>
        <v>1.0040160642570282</v>
      </c>
      <c r="BO27" s="33">
        <f>SUM(BO3:BO26)</f>
        <v>7</v>
      </c>
      <c r="BP27" s="33">
        <f>SUM(BP3:BP26)</f>
        <v>14</v>
      </c>
      <c r="BQ27" s="31">
        <f>SUM(BQ3:BQ26)</f>
        <v>510</v>
      </c>
      <c r="BR27" s="31">
        <f>SUM(BR3:BR26)</f>
        <v>15</v>
      </c>
      <c r="BS27" s="64">
        <f>BR27*100/BQ27</f>
        <v>2.9411764705882355</v>
      </c>
      <c r="BT27" s="31">
        <f>SUM(BT3:BT26)</f>
        <v>144</v>
      </c>
      <c r="BU27" s="33">
        <f>BT27*100/BQ27</f>
        <v>28.235294117647058</v>
      </c>
      <c r="BV27" s="31">
        <f>SUM(BV3:BV26)</f>
        <v>9</v>
      </c>
      <c r="BW27" s="33">
        <f t="shared" si="17"/>
        <v>1.7647058823529411</v>
      </c>
      <c r="BX27" s="33">
        <f>SUM(BX3:BX26)</f>
        <v>2</v>
      </c>
      <c r="BY27" s="33">
        <f>SUM(BY3:BY26)</f>
        <v>18</v>
      </c>
      <c r="BZ27" s="31">
        <f>SUM(BZ3:BZ26)</f>
        <v>502</v>
      </c>
      <c r="CA27" s="31">
        <f>SUM(CA3:CA26)</f>
        <v>25</v>
      </c>
      <c r="CB27" s="66">
        <f>CA27*100/BZ27</f>
        <v>4.9800796812749</v>
      </c>
      <c r="CC27" s="31">
        <f>SUM(CC3:CC26)</f>
        <v>128</v>
      </c>
      <c r="CD27" s="33">
        <f>CC27*100/BZ27</f>
        <v>25.49800796812749</v>
      </c>
      <c r="CE27" s="31">
        <f>SUM(CE3:CE26)</f>
        <v>20</v>
      </c>
      <c r="CF27" s="33">
        <f t="shared" si="19"/>
        <v>3.9840637450199203</v>
      </c>
      <c r="CG27" s="33">
        <f>SUM(CG3:CG26)</f>
        <v>8</v>
      </c>
      <c r="CH27" s="33">
        <f>SUM(CH3:CH26)</f>
        <v>13</v>
      </c>
      <c r="CI27" s="35">
        <f>SUM(CI3:CI26)</f>
        <v>2589</v>
      </c>
      <c r="CJ27" s="60">
        <f>SUM(CJ3:CJ26)</f>
        <v>150</v>
      </c>
      <c r="CK27" s="61">
        <f t="shared" si="20"/>
        <v>5.793742757821553</v>
      </c>
      <c r="CL27" s="37">
        <f t="shared" si="21"/>
        <v>842</v>
      </c>
      <c r="CM27" s="67">
        <f t="shared" si="59"/>
        <v>32.52220934723832</v>
      </c>
      <c r="CN27" s="34">
        <f t="shared" si="22"/>
        <v>37</v>
      </c>
      <c r="CO27" s="68">
        <f t="shared" si="23"/>
        <v>1.429123213595983</v>
      </c>
      <c r="CP27" s="63">
        <f t="shared" si="24"/>
        <v>29</v>
      </c>
      <c r="CQ27" s="63">
        <f t="shared" si="25"/>
        <v>107</v>
      </c>
      <c r="CR27" s="31">
        <f>SUM(CR3:CR26)</f>
        <v>263</v>
      </c>
      <c r="CS27" s="31">
        <f>SUM(CS3:CS26)</f>
        <v>0</v>
      </c>
      <c r="CT27" s="66">
        <f>CS27*100/CR27</f>
        <v>0</v>
      </c>
      <c r="CU27" s="31">
        <f>SUM(CU3:CU26)</f>
        <v>0</v>
      </c>
      <c r="CV27" s="33">
        <f>CU27*100/CR27</f>
        <v>0</v>
      </c>
      <c r="CW27" s="31">
        <f>SUM(CW3:CW26)</f>
        <v>0</v>
      </c>
      <c r="CX27" s="33">
        <f>CW27*100/CR27</f>
        <v>0</v>
      </c>
      <c r="CY27" s="33">
        <f>SUM(CY3:CY26)</f>
        <v>0</v>
      </c>
      <c r="CZ27" s="33">
        <f>SUM(CZ3:CZ26)</f>
        <v>0</v>
      </c>
      <c r="DA27" s="31">
        <f>SUM(DA3:DA26)</f>
        <v>13</v>
      </c>
      <c r="DB27" s="66">
        <f t="shared" si="26"/>
        <v>4.942965779467681</v>
      </c>
      <c r="DC27" s="31">
        <f>SUM(DC3:DC26)</f>
        <v>80</v>
      </c>
      <c r="DD27" s="66">
        <f t="shared" si="27"/>
        <v>30.418250950570343</v>
      </c>
      <c r="DE27" s="33">
        <f>SUM(DE3:DE26)</f>
        <v>2</v>
      </c>
      <c r="DF27" s="33">
        <f t="shared" si="28"/>
        <v>0.7604562737642585</v>
      </c>
      <c r="DG27" s="33">
        <f>SUM(DG3:DG26)</f>
        <v>2</v>
      </c>
      <c r="DH27" s="33">
        <f>SUM(DH3:DH26)</f>
        <v>12</v>
      </c>
      <c r="DI27" s="33"/>
      <c r="DJ27" s="33"/>
      <c r="DK27" s="33" t="e">
        <f t="shared" si="29"/>
        <v>#DIV/0!</v>
      </c>
      <c r="DL27" s="33"/>
      <c r="DM27" s="33" t="e">
        <f t="shared" si="30"/>
        <v>#DIV/0!</v>
      </c>
      <c r="DN27" s="33"/>
      <c r="DO27" s="33" t="e">
        <f t="shared" si="31"/>
        <v>#DIV/0!</v>
      </c>
      <c r="DP27" s="33"/>
      <c r="DQ27" s="33"/>
      <c r="DR27" s="1">
        <f>SUM(DR3:DR26)</f>
        <v>565</v>
      </c>
      <c r="DS27" s="60">
        <f>SUM(DS3:DS26)</f>
        <v>43</v>
      </c>
      <c r="DT27" s="60">
        <f t="shared" si="34"/>
        <v>7.610619469026549</v>
      </c>
      <c r="DU27" s="7">
        <f>SUM(DU3:DU26)</f>
        <v>187</v>
      </c>
      <c r="DV27" s="37">
        <f t="shared" si="36"/>
        <v>33.097345132743364</v>
      </c>
      <c r="DW27" s="2">
        <f>SUM(DW3:DW26)</f>
        <v>7</v>
      </c>
      <c r="DX27" s="34">
        <f t="shared" si="38"/>
        <v>1.238938053097345</v>
      </c>
      <c r="DY27" s="69">
        <f>SUM(DY3:DY26)</f>
        <v>6</v>
      </c>
      <c r="DZ27" s="69">
        <f>SUM(DZ3:DZ26)</f>
        <v>23</v>
      </c>
      <c r="EA27" s="35">
        <f>SUM(EA3:EA26)</f>
        <v>5387</v>
      </c>
      <c r="EB27" s="35">
        <f>SUM(EB3:EB26)</f>
        <v>4782</v>
      </c>
      <c r="EC27" s="60">
        <f>SUM(EC3:EC26)</f>
        <v>373</v>
      </c>
      <c r="ED27" s="110">
        <f t="shared" si="44"/>
        <v>7.800083647009619</v>
      </c>
      <c r="EE27" s="111">
        <f>SUM(EE3:EE26)</f>
        <v>1732</v>
      </c>
      <c r="EF27" s="112">
        <f t="shared" si="46"/>
        <v>36.21915516520284</v>
      </c>
      <c r="EG27" s="113">
        <f>SUM(EG3:EG26)</f>
        <v>81</v>
      </c>
      <c r="EH27" s="114">
        <f t="shared" si="48"/>
        <v>1.6938519447929736</v>
      </c>
      <c r="EI27" s="82">
        <f>SUM(EI3:EI26)</f>
        <v>82</v>
      </c>
      <c r="EJ27" s="83">
        <f>SUM(EJ3:EJ26)</f>
        <v>202</v>
      </c>
      <c r="EK27" s="73"/>
      <c r="EL27" s="73"/>
      <c r="EM27" s="73">
        <v>4782</v>
      </c>
      <c r="EN27" s="70">
        <v>82</v>
      </c>
      <c r="EO27" s="70">
        <v>202</v>
      </c>
      <c r="EP27" s="38">
        <v>5.94</v>
      </c>
    </row>
    <row r="28" spans="1:143" s="30" customFormat="1" ht="12.75">
      <c r="A28" s="71"/>
      <c r="B28" s="31" t="s">
        <v>87</v>
      </c>
      <c r="C28" s="72"/>
      <c r="D28" s="72"/>
      <c r="E28" s="72"/>
      <c r="F28" s="72"/>
      <c r="G28" s="64"/>
      <c r="H28" s="33"/>
      <c r="I28" s="33"/>
      <c r="J28" s="72"/>
      <c r="K28" s="33"/>
      <c r="L28" s="33"/>
      <c r="M28" s="33"/>
      <c r="N28" s="72"/>
      <c r="O28" s="72"/>
      <c r="P28" s="64"/>
      <c r="Q28" s="33"/>
      <c r="R28" s="33"/>
      <c r="S28" s="72"/>
      <c r="T28" s="33"/>
      <c r="U28" s="33"/>
      <c r="V28" s="33"/>
      <c r="W28" s="72"/>
      <c r="X28" s="72"/>
      <c r="Y28" s="64"/>
      <c r="Z28" s="33"/>
      <c r="AA28" s="33"/>
      <c r="AB28" s="33"/>
      <c r="AC28" s="33"/>
      <c r="AD28" s="33"/>
      <c r="AE28" s="33"/>
      <c r="AF28" s="133">
        <f>C28+E28+N28+W28</f>
        <v>0</v>
      </c>
      <c r="AG28" s="35">
        <f>E28+N28+W28</f>
        <v>0</v>
      </c>
      <c r="AH28" s="60"/>
      <c r="AI28" s="61"/>
      <c r="AJ28" s="37"/>
      <c r="AK28" s="37"/>
      <c r="AL28" s="36"/>
      <c r="AM28" s="62"/>
      <c r="AN28" s="63"/>
      <c r="AO28" s="63"/>
      <c r="AP28" s="31"/>
      <c r="AQ28" s="31"/>
      <c r="AR28" s="64"/>
      <c r="AS28" s="31"/>
      <c r="AT28" s="64"/>
      <c r="AU28" s="31"/>
      <c r="AV28" s="64"/>
      <c r="AW28" s="65"/>
      <c r="AX28" s="65"/>
      <c r="AY28" s="31"/>
      <c r="AZ28" s="31"/>
      <c r="BA28" s="66"/>
      <c r="BB28" s="31"/>
      <c r="BC28" s="33"/>
      <c r="BD28" s="31"/>
      <c r="BE28" s="33"/>
      <c r="BF28" s="33"/>
      <c r="BG28" s="33"/>
      <c r="BH28" s="31"/>
      <c r="BI28" s="31"/>
      <c r="BJ28" s="66"/>
      <c r="BK28" s="31"/>
      <c r="BL28" s="33"/>
      <c r="BM28" s="31"/>
      <c r="BN28" s="33"/>
      <c r="BO28" s="33"/>
      <c r="BP28" s="33"/>
      <c r="BQ28" s="31"/>
      <c r="BR28" s="31"/>
      <c r="BS28" s="64"/>
      <c r="BT28" s="31"/>
      <c r="BU28" s="33"/>
      <c r="BV28" s="31"/>
      <c r="BW28" s="33"/>
      <c r="BX28" s="33"/>
      <c r="BY28" s="33"/>
      <c r="BZ28" s="31"/>
      <c r="CA28" s="31"/>
      <c r="CB28" s="66"/>
      <c r="CC28" s="31"/>
      <c r="CD28" s="33"/>
      <c r="CE28" s="31"/>
      <c r="CF28" s="33"/>
      <c r="CG28" s="33"/>
      <c r="CH28" s="33"/>
      <c r="CI28" s="35"/>
      <c r="CJ28" s="60"/>
      <c r="CK28" s="61"/>
      <c r="CL28" s="37"/>
      <c r="CM28" s="67"/>
      <c r="CN28" s="34"/>
      <c r="CO28" s="68"/>
      <c r="CP28" s="63"/>
      <c r="CQ28" s="63"/>
      <c r="CR28" s="31"/>
      <c r="CS28" s="31"/>
      <c r="CT28" s="66"/>
      <c r="CU28" s="31"/>
      <c r="CV28" s="33"/>
      <c r="CW28" s="31"/>
      <c r="CX28" s="33"/>
      <c r="CY28" s="33"/>
      <c r="CZ28" s="33"/>
      <c r="DA28" s="31"/>
      <c r="DB28" s="66" t="e">
        <f t="shared" si="26"/>
        <v>#DIV/0!</v>
      </c>
      <c r="DC28" s="31"/>
      <c r="DD28" s="66" t="e">
        <f t="shared" si="27"/>
        <v>#DIV/0!</v>
      </c>
      <c r="DE28" s="33"/>
      <c r="DF28" s="33" t="e">
        <f t="shared" si="28"/>
        <v>#DIV/0!</v>
      </c>
      <c r="DG28" s="33"/>
      <c r="DH28" s="33"/>
      <c r="DI28" s="33"/>
      <c r="DJ28" s="33"/>
      <c r="DK28" s="33" t="e">
        <f t="shared" si="29"/>
        <v>#DIV/0!</v>
      </c>
      <c r="DL28" s="33"/>
      <c r="DM28" s="33" t="e">
        <f t="shared" si="30"/>
        <v>#DIV/0!</v>
      </c>
      <c r="DN28" s="33"/>
      <c r="DO28" s="33" t="e">
        <f t="shared" si="31"/>
        <v>#DIV/0!</v>
      </c>
      <c r="DP28" s="33"/>
      <c r="DQ28" s="33"/>
      <c r="DR28" s="1">
        <f>CR28+DI28</f>
        <v>0</v>
      </c>
      <c r="DS28" s="60">
        <f t="shared" si="33"/>
        <v>0</v>
      </c>
      <c r="DT28" s="60" t="e">
        <f t="shared" si="34"/>
        <v>#DIV/0!</v>
      </c>
      <c r="DU28" s="7">
        <f t="shared" si="35"/>
        <v>0</v>
      </c>
      <c r="DV28" s="37" t="e">
        <f t="shared" si="36"/>
        <v>#DIV/0!</v>
      </c>
      <c r="DW28" s="2">
        <f t="shared" si="37"/>
        <v>0</v>
      </c>
      <c r="DX28" s="34" t="e">
        <f t="shared" si="38"/>
        <v>#DIV/0!</v>
      </c>
      <c r="DY28" s="69">
        <f t="shared" si="39"/>
        <v>0</v>
      </c>
      <c r="DZ28" s="69">
        <f t="shared" si="40"/>
        <v>0</v>
      </c>
      <c r="EA28" s="35">
        <f t="shared" si="41"/>
        <v>0</v>
      </c>
      <c r="EB28" s="35">
        <f t="shared" si="42"/>
        <v>0</v>
      </c>
      <c r="EC28" s="60">
        <f t="shared" si="43"/>
        <v>0</v>
      </c>
      <c r="ED28" s="110" t="e">
        <f t="shared" si="44"/>
        <v>#DIV/0!</v>
      </c>
      <c r="EE28" s="111">
        <f t="shared" si="45"/>
        <v>0</v>
      </c>
      <c r="EF28" s="112" t="e">
        <f t="shared" si="46"/>
        <v>#DIV/0!</v>
      </c>
      <c r="EG28" s="113">
        <f t="shared" si="47"/>
        <v>0</v>
      </c>
      <c r="EH28" s="114" t="e">
        <f t="shared" si="48"/>
        <v>#DIV/0!</v>
      </c>
      <c r="EI28" s="82">
        <f t="shared" si="49"/>
        <v>0</v>
      </c>
      <c r="EJ28" s="83">
        <f t="shared" si="50"/>
        <v>0</v>
      </c>
      <c r="EK28" s="73"/>
      <c r="EL28" s="73"/>
      <c r="EM28" s="73"/>
    </row>
    <row r="29" s="30" customFormat="1" ht="12.75"/>
    <row r="30" s="30" customFormat="1" ht="12.75"/>
    <row r="31" s="30" customFormat="1" ht="12.75"/>
    <row r="32" s="30" customFormat="1" ht="12.75"/>
    <row r="33" s="30" customFormat="1" ht="12.75"/>
    <row r="34" s="30" customFormat="1" ht="12.75"/>
    <row r="35" s="30" customFormat="1" ht="12.75"/>
    <row r="36" s="30" customFormat="1" ht="12.75"/>
    <row r="37" s="30" customFormat="1" ht="12.75"/>
    <row r="38" s="30" customFormat="1" ht="12.75"/>
    <row r="39" s="30" customFormat="1" ht="12.75"/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  <row r="55" s="30" customFormat="1" ht="12.75"/>
    <row r="56" s="30" customFormat="1" ht="12.75"/>
    <row r="57" s="30" customFormat="1" ht="12.75"/>
    <row r="58" s="30" customFormat="1" ht="12.75"/>
    <row r="59" s="30" customFormat="1" ht="12.75"/>
    <row r="60" s="30" customFormat="1" ht="12.75"/>
    <row r="61" s="30" customFormat="1" ht="12.75"/>
  </sheetData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8"/>
  <sheetViews>
    <sheetView workbookViewId="0" topLeftCell="C22">
      <selection activeCell="A48" sqref="A48:R73"/>
    </sheetView>
  </sheetViews>
  <sheetFormatPr defaultColWidth="9.140625" defaultRowHeight="12.75"/>
  <cols>
    <col min="1" max="1" width="5.28125" style="0" customWidth="1"/>
    <col min="2" max="2" width="19.140625" style="0" customWidth="1"/>
    <col min="3" max="3" width="14.140625" style="0" customWidth="1"/>
    <col min="4" max="4" width="13.28125" style="0" customWidth="1"/>
    <col min="5" max="5" width="13.140625" style="0" customWidth="1"/>
    <col min="6" max="6" width="6.00390625" style="0" customWidth="1"/>
    <col min="7" max="7" width="13.140625" style="0" customWidth="1"/>
    <col min="8" max="8" width="12.7109375" style="0" customWidth="1"/>
    <col min="9" max="9" width="15.00390625" style="0" customWidth="1"/>
    <col min="10" max="10" width="13.7109375" style="0" customWidth="1"/>
    <col min="11" max="11" width="13.00390625" style="0" customWidth="1"/>
    <col min="12" max="12" width="6.421875" style="0" customWidth="1"/>
    <col min="13" max="13" width="11.7109375" style="0" customWidth="1"/>
    <col min="14" max="14" width="12.28125" style="0" customWidth="1"/>
    <col min="15" max="15" width="6.00390625" style="0" customWidth="1"/>
    <col min="17" max="17" width="5.421875" style="0" customWidth="1"/>
    <col min="18" max="18" width="5.57421875" style="0" customWidth="1"/>
    <col min="19" max="19" width="18.421875" style="0" customWidth="1"/>
  </cols>
  <sheetData>
    <row r="1" spans="2:16" ht="15.75">
      <c r="B1" s="25" t="s">
        <v>90</v>
      </c>
      <c r="P1" s="25" t="s">
        <v>90</v>
      </c>
    </row>
    <row r="2" spans="1:18" ht="39">
      <c r="A2" s="56" t="s">
        <v>19</v>
      </c>
      <c r="B2" s="56" t="s">
        <v>0</v>
      </c>
      <c r="C2" s="78">
        <v>2</v>
      </c>
      <c r="D2" s="78">
        <v>3</v>
      </c>
      <c r="E2" s="78">
        <v>4</v>
      </c>
      <c r="F2" s="78"/>
      <c r="G2" s="78">
        <v>5</v>
      </c>
      <c r="H2" s="78">
        <v>6</v>
      </c>
      <c r="I2" s="78">
        <v>7</v>
      </c>
      <c r="J2" s="78">
        <v>8</v>
      </c>
      <c r="K2" s="78">
        <v>9</v>
      </c>
      <c r="L2" s="78"/>
      <c r="M2" s="78">
        <v>10</v>
      </c>
      <c r="N2" s="78">
        <v>11</v>
      </c>
      <c r="O2" s="78"/>
      <c r="P2" s="84" t="s">
        <v>40</v>
      </c>
      <c r="Q2" s="85" t="s">
        <v>93</v>
      </c>
      <c r="R2" t="s">
        <v>1</v>
      </c>
    </row>
    <row r="3" spans="1:19" ht="12.75">
      <c r="A3" s="58">
        <v>1</v>
      </c>
      <c r="B3" s="58" t="s">
        <v>2</v>
      </c>
      <c r="C3" s="79" t="s">
        <v>140</v>
      </c>
      <c r="D3" s="80"/>
      <c r="E3" s="80"/>
      <c r="F3" s="86">
        <v>2</v>
      </c>
      <c r="G3" s="80"/>
      <c r="H3" s="80"/>
      <c r="I3" s="80"/>
      <c r="J3" s="80" t="s">
        <v>159</v>
      </c>
      <c r="K3" s="80" t="s">
        <v>167</v>
      </c>
      <c r="L3" s="86">
        <v>5</v>
      </c>
      <c r="M3" s="80" t="s">
        <v>91</v>
      </c>
      <c r="N3" s="80"/>
      <c r="O3" s="86">
        <v>1</v>
      </c>
      <c r="P3" s="84">
        <f>F3+L3+O3</f>
        <v>8</v>
      </c>
      <c r="Q3" s="120">
        <v>267</v>
      </c>
      <c r="R3" s="101">
        <f>P3*100/Q3</f>
        <v>2.9962546816479403</v>
      </c>
      <c r="S3" s="58" t="s">
        <v>2</v>
      </c>
    </row>
    <row r="4" spans="1:19" ht="12.75">
      <c r="A4" s="87">
        <v>2</v>
      </c>
      <c r="B4" s="87" t="s">
        <v>3</v>
      </c>
      <c r="C4" s="79"/>
      <c r="D4" s="80"/>
      <c r="E4" s="80"/>
      <c r="F4" s="86">
        <v>0</v>
      </c>
      <c r="G4" s="80"/>
      <c r="H4" s="80"/>
      <c r="I4" s="80"/>
      <c r="J4" s="80"/>
      <c r="K4" s="80"/>
      <c r="L4" s="86">
        <v>0</v>
      </c>
      <c r="M4" s="80"/>
      <c r="N4" s="80"/>
      <c r="O4" s="86">
        <v>0</v>
      </c>
      <c r="P4" s="84">
        <f aca="true" t="shared" si="0" ref="P4:P27">F4+L4+O4</f>
        <v>0</v>
      </c>
      <c r="Q4" s="121">
        <v>70</v>
      </c>
      <c r="R4" s="101">
        <f aca="true" t="shared" si="1" ref="R4:R27">P4*100/Q4</f>
        <v>0</v>
      </c>
      <c r="S4" s="87" t="s">
        <v>3</v>
      </c>
    </row>
    <row r="5" spans="1:19" ht="12.75">
      <c r="A5" s="58">
        <v>3</v>
      </c>
      <c r="B5" s="58" t="s">
        <v>4</v>
      </c>
      <c r="C5" s="79"/>
      <c r="D5" s="80"/>
      <c r="E5" s="80"/>
      <c r="F5" s="86">
        <v>0</v>
      </c>
      <c r="G5" s="80"/>
      <c r="H5" s="80"/>
      <c r="I5" s="80"/>
      <c r="J5" s="80"/>
      <c r="K5" s="80"/>
      <c r="L5" s="86">
        <v>0</v>
      </c>
      <c r="M5" s="80"/>
      <c r="N5" s="80"/>
      <c r="O5" s="86">
        <v>0</v>
      </c>
      <c r="P5" s="84">
        <f t="shared" si="0"/>
        <v>0</v>
      </c>
      <c r="Q5" s="121">
        <v>28</v>
      </c>
      <c r="R5" s="101">
        <f t="shared" si="1"/>
        <v>0</v>
      </c>
      <c r="S5" s="58" t="s">
        <v>4</v>
      </c>
    </row>
    <row r="6" spans="1:19" ht="12.75">
      <c r="A6" s="87">
        <v>4</v>
      </c>
      <c r="B6" s="87" t="s">
        <v>28</v>
      </c>
      <c r="C6" s="79" t="s">
        <v>200</v>
      </c>
      <c r="D6" s="80"/>
      <c r="E6" s="80" t="s">
        <v>91</v>
      </c>
      <c r="F6" s="86">
        <v>2</v>
      </c>
      <c r="G6" s="80" t="s">
        <v>157</v>
      </c>
      <c r="H6" s="80"/>
      <c r="I6" s="80"/>
      <c r="J6" s="80"/>
      <c r="K6" s="80"/>
      <c r="L6" s="86">
        <v>1</v>
      </c>
      <c r="M6" s="80"/>
      <c r="N6" s="102"/>
      <c r="O6" s="86">
        <v>0</v>
      </c>
      <c r="P6" s="84">
        <f t="shared" si="0"/>
        <v>3</v>
      </c>
      <c r="Q6" s="121">
        <v>348</v>
      </c>
      <c r="R6" s="101">
        <f t="shared" si="1"/>
        <v>0.8620689655172413</v>
      </c>
      <c r="S6" s="87" t="s">
        <v>28</v>
      </c>
    </row>
    <row r="7" spans="1:19" ht="12.75">
      <c r="A7" s="58">
        <v>5</v>
      </c>
      <c r="B7" s="58" t="s">
        <v>29</v>
      </c>
      <c r="C7" s="79" t="s">
        <v>186</v>
      </c>
      <c r="D7" s="80" t="s">
        <v>91</v>
      </c>
      <c r="E7" s="80"/>
      <c r="F7" s="86">
        <v>2</v>
      </c>
      <c r="G7" s="80"/>
      <c r="H7" s="80" t="s">
        <v>91</v>
      </c>
      <c r="I7" s="80" t="s">
        <v>94</v>
      </c>
      <c r="J7" s="80"/>
      <c r="K7" s="80" t="s">
        <v>158</v>
      </c>
      <c r="L7" s="86">
        <v>5</v>
      </c>
      <c r="M7" s="80"/>
      <c r="N7" s="80"/>
      <c r="O7" s="86">
        <v>0</v>
      </c>
      <c r="P7" s="84">
        <f t="shared" si="0"/>
        <v>7</v>
      </c>
      <c r="Q7" s="122">
        <v>477</v>
      </c>
      <c r="R7" s="101">
        <f t="shared" si="1"/>
        <v>1.4675052410901468</v>
      </c>
      <c r="S7" s="58" t="s">
        <v>29</v>
      </c>
    </row>
    <row r="8" spans="1:19" ht="12.75">
      <c r="A8" s="87">
        <v>6</v>
      </c>
      <c r="B8" s="87" t="s">
        <v>30</v>
      </c>
      <c r="C8" s="79"/>
      <c r="D8" s="80"/>
      <c r="E8" s="80" t="s">
        <v>91</v>
      </c>
      <c r="F8" s="86">
        <v>1</v>
      </c>
      <c r="G8" s="80"/>
      <c r="H8" s="80"/>
      <c r="I8" s="80"/>
      <c r="J8" s="80"/>
      <c r="K8" s="80" t="s">
        <v>91</v>
      </c>
      <c r="L8" s="86">
        <v>1</v>
      </c>
      <c r="M8" s="80" t="s">
        <v>157</v>
      </c>
      <c r="N8" s="80"/>
      <c r="O8" s="86">
        <v>1</v>
      </c>
      <c r="P8" s="84">
        <f t="shared" si="0"/>
        <v>3</v>
      </c>
      <c r="Q8" s="121">
        <v>222</v>
      </c>
      <c r="R8" s="101">
        <f t="shared" si="1"/>
        <v>1.3513513513513513</v>
      </c>
      <c r="S8" s="87" t="s">
        <v>30</v>
      </c>
    </row>
    <row r="9" spans="1:19" ht="12.75">
      <c r="A9" s="87">
        <v>7</v>
      </c>
      <c r="B9" s="87" t="s">
        <v>31</v>
      </c>
      <c r="C9" s="79" t="s">
        <v>91</v>
      </c>
      <c r="D9" s="80"/>
      <c r="E9" s="80"/>
      <c r="F9" s="86">
        <v>1</v>
      </c>
      <c r="G9" s="80"/>
      <c r="H9" s="80" t="s">
        <v>91</v>
      </c>
      <c r="I9" s="80" t="s">
        <v>91</v>
      </c>
      <c r="J9" s="80" t="s">
        <v>159</v>
      </c>
      <c r="K9" s="80"/>
      <c r="L9" s="86">
        <v>3</v>
      </c>
      <c r="M9" s="80"/>
      <c r="N9" s="80" t="s">
        <v>160</v>
      </c>
      <c r="O9" s="86">
        <v>1</v>
      </c>
      <c r="P9" s="84">
        <f t="shared" si="0"/>
        <v>5</v>
      </c>
      <c r="Q9" s="121">
        <v>183</v>
      </c>
      <c r="R9" s="101">
        <f t="shared" si="1"/>
        <v>2.73224043715847</v>
      </c>
      <c r="S9" s="87" t="s">
        <v>31</v>
      </c>
    </row>
    <row r="10" spans="1:19" ht="12.75">
      <c r="A10" s="87">
        <v>8</v>
      </c>
      <c r="B10" s="87" t="s">
        <v>5</v>
      </c>
      <c r="C10" s="79"/>
      <c r="D10" s="80"/>
      <c r="E10" s="80" t="s">
        <v>143</v>
      </c>
      <c r="F10" s="88">
        <v>3</v>
      </c>
      <c r="G10" s="89" t="s">
        <v>144</v>
      </c>
      <c r="H10" s="80"/>
      <c r="I10" s="80" t="s">
        <v>145</v>
      </c>
      <c r="J10" s="80"/>
      <c r="K10" s="80"/>
      <c r="L10" s="86">
        <v>2</v>
      </c>
      <c r="M10" s="80"/>
      <c r="N10" s="80"/>
      <c r="O10" s="86">
        <v>0</v>
      </c>
      <c r="P10" s="84">
        <f t="shared" si="0"/>
        <v>5</v>
      </c>
      <c r="Q10" s="121">
        <v>205</v>
      </c>
      <c r="R10" s="101">
        <f t="shared" si="1"/>
        <v>2.4390243902439024</v>
      </c>
      <c r="S10" s="87" t="s">
        <v>5</v>
      </c>
    </row>
    <row r="11" spans="1:19" ht="12.75">
      <c r="A11" s="87">
        <v>9</v>
      </c>
      <c r="B11" s="87" t="s">
        <v>6</v>
      </c>
      <c r="C11" s="79"/>
      <c r="D11" s="80"/>
      <c r="E11" s="80"/>
      <c r="F11" s="86">
        <v>0</v>
      </c>
      <c r="G11" s="80"/>
      <c r="H11" s="80"/>
      <c r="I11" s="80"/>
      <c r="J11" s="80"/>
      <c r="K11" s="80"/>
      <c r="L11" s="86">
        <v>0</v>
      </c>
      <c r="M11" s="80"/>
      <c r="N11" s="80"/>
      <c r="O11" s="86">
        <v>0</v>
      </c>
      <c r="P11" s="84">
        <f t="shared" si="0"/>
        <v>0</v>
      </c>
      <c r="Q11" s="121">
        <v>81</v>
      </c>
      <c r="R11" s="101">
        <f t="shared" si="1"/>
        <v>0</v>
      </c>
      <c r="S11" s="87" t="s">
        <v>6</v>
      </c>
    </row>
    <row r="12" spans="1:19" ht="12.75">
      <c r="A12" s="58">
        <v>10</v>
      </c>
      <c r="B12" s="58" t="s">
        <v>7</v>
      </c>
      <c r="C12" s="79"/>
      <c r="D12" s="80"/>
      <c r="E12" s="80"/>
      <c r="F12" s="86">
        <v>0</v>
      </c>
      <c r="G12" s="80"/>
      <c r="H12" s="80"/>
      <c r="I12" s="80"/>
      <c r="J12" s="80"/>
      <c r="K12" s="80"/>
      <c r="L12" s="86">
        <v>0</v>
      </c>
      <c r="M12" s="80"/>
      <c r="N12" s="80"/>
      <c r="O12" s="86">
        <v>0</v>
      </c>
      <c r="P12" s="84">
        <f t="shared" si="0"/>
        <v>0</v>
      </c>
      <c r="Q12" s="121">
        <v>150</v>
      </c>
      <c r="R12" s="101">
        <f t="shared" si="1"/>
        <v>0</v>
      </c>
      <c r="S12" s="58" t="s">
        <v>7</v>
      </c>
    </row>
    <row r="13" spans="1:19" ht="12.75">
      <c r="A13" s="87">
        <v>11</v>
      </c>
      <c r="B13" s="87" t="s">
        <v>32</v>
      </c>
      <c r="C13" s="79"/>
      <c r="D13" s="80"/>
      <c r="E13" s="80"/>
      <c r="F13" s="86">
        <v>0</v>
      </c>
      <c r="G13" s="80"/>
      <c r="H13" s="80"/>
      <c r="I13" s="80"/>
      <c r="J13" s="80"/>
      <c r="K13" s="80"/>
      <c r="L13" s="86">
        <v>0</v>
      </c>
      <c r="M13" s="80"/>
      <c r="N13" s="80"/>
      <c r="O13" s="86">
        <v>0</v>
      </c>
      <c r="P13" s="84">
        <f t="shared" si="0"/>
        <v>0</v>
      </c>
      <c r="Q13" s="121">
        <v>15</v>
      </c>
      <c r="R13" s="101">
        <f t="shared" si="1"/>
        <v>0</v>
      </c>
      <c r="S13" s="87" t="s">
        <v>32</v>
      </c>
    </row>
    <row r="14" spans="1:19" ht="12.75">
      <c r="A14" s="87">
        <v>12</v>
      </c>
      <c r="B14" s="87" t="s">
        <v>8</v>
      </c>
      <c r="C14" s="79"/>
      <c r="D14" s="80"/>
      <c r="E14" s="80" t="s">
        <v>91</v>
      </c>
      <c r="F14" s="86">
        <v>1</v>
      </c>
      <c r="G14" s="80"/>
      <c r="H14" s="80"/>
      <c r="I14" s="80"/>
      <c r="J14" s="80"/>
      <c r="K14" s="80"/>
      <c r="L14" s="86">
        <v>0</v>
      </c>
      <c r="M14" s="80"/>
      <c r="N14" s="80"/>
      <c r="O14" s="86">
        <v>0</v>
      </c>
      <c r="P14" s="84">
        <f t="shared" si="0"/>
        <v>1</v>
      </c>
      <c r="Q14" s="121">
        <v>140</v>
      </c>
      <c r="R14" s="101">
        <f t="shared" si="1"/>
        <v>0.7142857142857143</v>
      </c>
      <c r="S14" s="87" t="s">
        <v>8</v>
      </c>
    </row>
    <row r="15" spans="1:19" ht="12.75">
      <c r="A15" s="87">
        <v>13</v>
      </c>
      <c r="B15" s="87" t="s">
        <v>10</v>
      </c>
      <c r="C15" s="79"/>
      <c r="D15" s="80"/>
      <c r="E15" s="80"/>
      <c r="F15" s="86">
        <v>0</v>
      </c>
      <c r="G15" s="80"/>
      <c r="H15" s="80" t="s">
        <v>91</v>
      </c>
      <c r="I15" s="80"/>
      <c r="J15" s="80"/>
      <c r="K15" s="80"/>
      <c r="L15" s="86">
        <v>1</v>
      </c>
      <c r="M15" s="80"/>
      <c r="N15" s="80"/>
      <c r="O15" s="86">
        <v>0</v>
      </c>
      <c r="P15" s="84">
        <f t="shared" si="0"/>
        <v>1</v>
      </c>
      <c r="Q15" s="121">
        <v>86</v>
      </c>
      <c r="R15" s="101">
        <f t="shared" si="1"/>
        <v>1.1627906976744187</v>
      </c>
      <c r="S15" s="87" t="s">
        <v>10</v>
      </c>
    </row>
    <row r="16" spans="1:19" ht="12.75">
      <c r="A16" s="87">
        <v>14</v>
      </c>
      <c r="B16" s="87" t="s">
        <v>9</v>
      </c>
      <c r="C16" s="79"/>
      <c r="D16" s="80"/>
      <c r="E16" s="80"/>
      <c r="F16" s="86">
        <v>0</v>
      </c>
      <c r="G16" s="80"/>
      <c r="H16" s="80"/>
      <c r="I16" s="80"/>
      <c r="J16" s="80"/>
      <c r="K16" s="80"/>
      <c r="L16" s="86">
        <v>0</v>
      </c>
      <c r="M16" s="80"/>
      <c r="N16" s="80"/>
      <c r="O16" s="86">
        <v>0</v>
      </c>
      <c r="P16" s="84">
        <f t="shared" si="0"/>
        <v>0</v>
      </c>
      <c r="Q16" s="121">
        <v>214</v>
      </c>
      <c r="R16" s="101">
        <f t="shared" si="1"/>
        <v>0</v>
      </c>
      <c r="S16" s="87" t="s">
        <v>9</v>
      </c>
    </row>
    <row r="17" spans="1:19" ht="12.75">
      <c r="A17" s="87">
        <v>15</v>
      </c>
      <c r="B17" s="87" t="s">
        <v>12</v>
      </c>
      <c r="C17" s="79"/>
      <c r="D17" s="80"/>
      <c r="E17" s="80"/>
      <c r="F17" s="86">
        <v>0</v>
      </c>
      <c r="G17" s="80"/>
      <c r="H17" s="80"/>
      <c r="I17" s="80"/>
      <c r="J17" s="80"/>
      <c r="K17" s="80"/>
      <c r="L17" s="86">
        <v>0</v>
      </c>
      <c r="M17" s="80"/>
      <c r="N17" s="80"/>
      <c r="O17" s="86">
        <v>0</v>
      </c>
      <c r="P17" s="84">
        <f t="shared" si="0"/>
        <v>0</v>
      </c>
      <c r="Q17" s="121">
        <v>66</v>
      </c>
      <c r="R17" s="101">
        <f t="shared" si="1"/>
        <v>0</v>
      </c>
      <c r="S17" s="87" t="s">
        <v>12</v>
      </c>
    </row>
    <row r="18" spans="1:19" ht="12.75">
      <c r="A18" s="87">
        <v>16</v>
      </c>
      <c r="B18" s="87" t="s">
        <v>11</v>
      </c>
      <c r="C18" s="79"/>
      <c r="D18" s="80"/>
      <c r="E18" s="80"/>
      <c r="F18" s="86">
        <v>0</v>
      </c>
      <c r="G18" s="80"/>
      <c r="H18" s="80"/>
      <c r="I18" s="80"/>
      <c r="J18" s="80"/>
      <c r="K18" s="80"/>
      <c r="L18" s="86">
        <v>0</v>
      </c>
      <c r="M18" s="80"/>
      <c r="N18" s="80"/>
      <c r="O18" s="86">
        <v>0</v>
      </c>
      <c r="P18" s="84">
        <f t="shared" si="0"/>
        <v>0</v>
      </c>
      <c r="Q18" s="121">
        <v>144</v>
      </c>
      <c r="R18" s="101">
        <f t="shared" si="1"/>
        <v>0</v>
      </c>
      <c r="S18" s="87" t="s">
        <v>11</v>
      </c>
    </row>
    <row r="19" spans="1:19" ht="12.75">
      <c r="A19" s="87">
        <v>17</v>
      </c>
      <c r="B19" s="87" t="s">
        <v>13</v>
      </c>
      <c r="C19" s="79" t="s">
        <v>172</v>
      </c>
      <c r="D19" s="80" t="s">
        <v>94</v>
      </c>
      <c r="E19" s="80" t="s">
        <v>157</v>
      </c>
      <c r="F19" s="86">
        <v>11</v>
      </c>
      <c r="G19" s="80" t="s">
        <v>168</v>
      </c>
      <c r="H19" s="80"/>
      <c r="I19" s="80" t="s">
        <v>157</v>
      </c>
      <c r="J19" s="80"/>
      <c r="K19" s="80"/>
      <c r="L19" s="86">
        <v>2</v>
      </c>
      <c r="M19" s="80"/>
      <c r="N19" s="80"/>
      <c r="O19" s="86">
        <v>0</v>
      </c>
      <c r="P19" s="84">
        <f t="shared" si="0"/>
        <v>13</v>
      </c>
      <c r="Q19" s="121">
        <v>435</v>
      </c>
      <c r="R19" s="101">
        <f t="shared" si="1"/>
        <v>2.9885057471264367</v>
      </c>
      <c r="S19" s="87" t="s">
        <v>13</v>
      </c>
    </row>
    <row r="20" spans="1:19" ht="12.75">
      <c r="A20" s="87">
        <v>18</v>
      </c>
      <c r="B20" s="87" t="s">
        <v>14</v>
      </c>
      <c r="C20" s="79" t="s">
        <v>156</v>
      </c>
      <c r="D20" s="80" t="s">
        <v>91</v>
      </c>
      <c r="E20" s="80"/>
      <c r="F20" s="86">
        <v>4</v>
      </c>
      <c r="G20" s="80" t="s">
        <v>91</v>
      </c>
      <c r="H20" s="80"/>
      <c r="I20" s="80"/>
      <c r="J20" s="80"/>
      <c r="K20" s="80"/>
      <c r="L20" s="86">
        <v>1</v>
      </c>
      <c r="M20" s="80"/>
      <c r="N20" s="80"/>
      <c r="O20" s="86">
        <v>0</v>
      </c>
      <c r="P20" s="84">
        <f t="shared" si="0"/>
        <v>5</v>
      </c>
      <c r="Q20" s="121">
        <v>264</v>
      </c>
      <c r="R20" s="101">
        <f t="shared" si="1"/>
        <v>1.893939393939394</v>
      </c>
      <c r="S20" s="87" t="s">
        <v>14</v>
      </c>
    </row>
    <row r="21" spans="1:19" ht="25.5">
      <c r="A21" s="87">
        <v>19</v>
      </c>
      <c r="B21" s="87" t="s">
        <v>33</v>
      </c>
      <c r="C21" s="79" t="s">
        <v>192</v>
      </c>
      <c r="D21" s="80"/>
      <c r="E21" s="80" t="s">
        <v>91</v>
      </c>
      <c r="F21" s="86">
        <v>10</v>
      </c>
      <c r="G21" s="80" t="s">
        <v>91</v>
      </c>
      <c r="H21" s="80"/>
      <c r="I21" s="80"/>
      <c r="J21" s="80"/>
      <c r="K21" s="80"/>
      <c r="L21" s="86">
        <v>1</v>
      </c>
      <c r="M21" s="80"/>
      <c r="N21" s="80" t="s">
        <v>149</v>
      </c>
      <c r="O21" s="86">
        <v>1</v>
      </c>
      <c r="P21" s="84">
        <f t="shared" si="0"/>
        <v>12</v>
      </c>
      <c r="Q21" s="121">
        <v>462</v>
      </c>
      <c r="R21" s="101">
        <f t="shared" si="1"/>
        <v>2.5974025974025974</v>
      </c>
      <c r="S21" s="87" t="s">
        <v>33</v>
      </c>
    </row>
    <row r="22" spans="1:19" ht="12.75">
      <c r="A22" s="87">
        <v>20</v>
      </c>
      <c r="B22" s="87" t="s">
        <v>34</v>
      </c>
      <c r="C22" s="79" t="s">
        <v>157</v>
      </c>
      <c r="D22" s="80" t="s">
        <v>180</v>
      </c>
      <c r="E22" s="80"/>
      <c r="F22" s="86">
        <v>4</v>
      </c>
      <c r="G22" s="80" t="s">
        <v>91</v>
      </c>
      <c r="H22" s="102" t="s">
        <v>181</v>
      </c>
      <c r="I22" s="80"/>
      <c r="J22" s="80"/>
      <c r="K22" s="80" t="s">
        <v>157</v>
      </c>
      <c r="L22" s="86">
        <v>5</v>
      </c>
      <c r="M22" s="102" t="s">
        <v>152</v>
      </c>
      <c r="N22" s="80"/>
      <c r="O22" s="86">
        <v>2</v>
      </c>
      <c r="P22" s="84">
        <f t="shared" si="0"/>
        <v>11</v>
      </c>
      <c r="Q22" s="121">
        <v>325</v>
      </c>
      <c r="R22" s="101">
        <f t="shared" si="1"/>
        <v>3.3846153846153846</v>
      </c>
      <c r="S22" s="87" t="s">
        <v>34</v>
      </c>
    </row>
    <row r="23" spans="1:19" ht="12.75">
      <c r="A23" s="58">
        <v>21</v>
      </c>
      <c r="B23" s="87" t="s">
        <v>15</v>
      </c>
      <c r="C23" s="79"/>
      <c r="D23" s="80"/>
      <c r="E23" s="80"/>
      <c r="F23" s="86">
        <v>0</v>
      </c>
      <c r="G23" s="80"/>
      <c r="H23" s="80"/>
      <c r="I23" s="80"/>
      <c r="J23" s="80"/>
      <c r="K23" s="80"/>
      <c r="L23" s="86">
        <v>0</v>
      </c>
      <c r="M23" s="80"/>
      <c r="N23" s="80"/>
      <c r="O23" s="86">
        <v>0</v>
      </c>
      <c r="P23" s="84">
        <f t="shared" si="0"/>
        <v>0</v>
      </c>
      <c r="Q23" s="121">
        <v>71</v>
      </c>
      <c r="R23" s="101">
        <f t="shared" si="1"/>
        <v>0</v>
      </c>
      <c r="S23" s="87" t="s">
        <v>15</v>
      </c>
    </row>
    <row r="24" spans="1:19" ht="12.75">
      <c r="A24" s="87">
        <v>22</v>
      </c>
      <c r="B24" s="58" t="s">
        <v>17</v>
      </c>
      <c r="C24" s="79"/>
      <c r="D24" s="80" t="s">
        <v>91</v>
      </c>
      <c r="E24" s="80"/>
      <c r="F24" s="86">
        <v>1</v>
      </c>
      <c r="G24" s="80"/>
      <c r="H24" s="80"/>
      <c r="I24" s="80" t="s">
        <v>94</v>
      </c>
      <c r="J24" s="80"/>
      <c r="K24" s="80"/>
      <c r="L24" s="86">
        <v>2</v>
      </c>
      <c r="M24" s="80"/>
      <c r="N24" s="80"/>
      <c r="O24" s="86">
        <v>0</v>
      </c>
      <c r="P24" s="84">
        <f t="shared" si="0"/>
        <v>3</v>
      </c>
      <c r="Q24" s="121">
        <v>120</v>
      </c>
      <c r="R24" s="101">
        <f t="shared" si="1"/>
        <v>2.5</v>
      </c>
      <c r="S24" s="58" t="s">
        <v>17</v>
      </c>
    </row>
    <row r="25" spans="1:19" ht="12.75">
      <c r="A25" s="87">
        <v>23</v>
      </c>
      <c r="B25" s="87" t="s">
        <v>16</v>
      </c>
      <c r="C25" s="79" t="s">
        <v>136</v>
      </c>
      <c r="D25" s="80" t="s">
        <v>91</v>
      </c>
      <c r="E25" s="80" t="s">
        <v>137</v>
      </c>
      <c r="F25" s="86">
        <v>5</v>
      </c>
      <c r="G25" s="80"/>
      <c r="H25" s="102"/>
      <c r="I25" s="80"/>
      <c r="J25" s="80"/>
      <c r="K25" s="80"/>
      <c r="L25" s="86">
        <v>0</v>
      </c>
      <c r="M25" s="80"/>
      <c r="N25" s="80"/>
      <c r="O25" s="86">
        <v>0</v>
      </c>
      <c r="P25" s="84">
        <f t="shared" si="0"/>
        <v>5</v>
      </c>
      <c r="Q25" s="121">
        <v>327</v>
      </c>
      <c r="R25" s="101">
        <f t="shared" si="1"/>
        <v>1.529051987767584</v>
      </c>
      <c r="S25" s="87" t="s">
        <v>16</v>
      </c>
    </row>
    <row r="26" spans="1:19" ht="12.75">
      <c r="A26" s="58">
        <v>24</v>
      </c>
      <c r="B26" s="87" t="s">
        <v>18</v>
      </c>
      <c r="C26" s="79"/>
      <c r="D26" s="80"/>
      <c r="E26" s="80"/>
      <c r="F26" s="86">
        <v>0</v>
      </c>
      <c r="G26" s="80"/>
      <c r="H26" s="80"/>
      <c r="I26" s="80"/>
      <c r="J26" s="80"/>
      <c r="K26" s="80"/>
      <c r="L26" s="86">
        <v>0</v>
      </c>
      <c r="M26" s="80"/>
      <c r="N26" s="80"/>
      <c r="O26" s="86">
        <v>0</v>
      </c>
      <c r="P26" s="84">
        <f t="shared" si="0"/>
        <v>0</v>
      </c>
      <c r="Q26" s="121">
        <v>99</v>
      </c>
      <c r="R26" s="101">
        <f t="shared" si="1"/>
        <v>0</v>
      </c>
      <c r="S26" s="87" t="s">
        <v>18</v>
      </c>
    </row>
    <row r="27" spans="1:18" ht="12.75">
      <c r="A27" s="87"/>
      <c r="B27" s="4" t="s">
        <v>20</v>
      </c>
      <c r="C27" s="90"/>
      <c r="D27" s="4"/>
      <c r="E27" s="4"/>
      <c r="F27" s="4">
        <f>SUM(F3:F26)</f>
        <v>47</v>
      </c>
      <c r="G27" s="4"/>
      <c r="H27" s="4"/>
      <c r="I27" s="4"/>
      <c r="J27" s="4"/>
      <c r="K27" s="4"/>
      <c r="L27" s="4">
        <f>SUM(L3:L26)</f>
        <v>29</v>
      </c>
      <c r="M27" s="4"/>
      <c r="N27" s="4"/>
      <c r="O27" s="4">
        <f>SUM(O3:O26)</f>
        <v>6</v>
      </c>
      <c r="P27" s="84">
        <f t="shared" si="0"/>
        <v>82</v>
      </c>
      <c r="Q27">
        <f>SUM(Q3:Q26)</f>
        <v>4799</v>
      </c>
      <c r="R27" s="101">
        <f t="shared" si="1"/>
        <v>1.7086893102729734</v>
      </c>
    </row>
    <row r="28" spans="1:19" ht="12.75">
      <c r="A28" s="91"/>
      <c r="B28" s="4"/>
      <c r="C28" s="9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84"/>
      <c r="S28" s="107"/>
    </row>
    <row r="29" spans="1:16" ht="12.75">
      <c r="A29" s="91"/>
      <c r="B29" s="84" t="s">
        <v>90</v>
      </c>
      <c r="C29" s="90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84"/>
    </row>
    <row r="30" spans="1:16" ht="12.75">
      <c r="A30" s="91"/>
      <c r="B30" s="92" t="s">
        <v>95</v>
      </c>
      <c r="C30" s="93">
        <v>15</v>
      </c>
      <c r="D30" s="8">
        <v>4</v>
      </c>
      <c r="E30" s="8">
        <v>3</v>
      </c>
      <c r="F30" s="94">
        <f>SUM(C30:E30)</f>
        <v>22</v>
      </c>
      <c r="G30" s="8">
        <v>1</v>
      </c>
      <c r="H30" s="8">
        <v>1</v>
      </c>
      <c r="I30" s="8">
        <v>5</v>
      </c>
      <c r="J30" s="8"/>
      <c r="K30" s="8">
        <v>2</v>
      </c>
      <c r="L30" s="1">
        <f>SUM(G30:K30)</f>
        <v>9</v>
      </c>
      <c r="M30" s="8">
        <v>1</v>
      </c>
      <c r="N30" s="8"/>
      <c r="O30" s="92">
        <f>SUM(M30:N30)</f>
        <v>1</v>
      </c>
      <c r="P30" s="95">
        <f>F30+L30+O30</f>
        <v>32</v>
      </c>
    </row>
    <row r="31" spans="1:16" ht="12.75">
      <c r="A31" s="91"/>
      <c r="B31" s="92" t="s">
        <v>96</v>
      </c>
      <c r="C31" s="93">
        <v>6</v>
      </c>
      <c r="D31" s="8">
        <v>5</v>
      </c>
      <c r="E31" s="8">
        <v>8</v>
      </c>
      <c r="F31" s="94">
        <f aca="true" t="shared" si="2" ref="F31:F45">SUM(C31:E31)</f>
        <v>19</v>
      </c>
      <c r="G31" s="8">
        <v>4</v>
      </c>
      <c r="H31" s="8">
        <v>5</v>
      </c>
      <c r="I31" s="8">
        <v>1</v>
      </c>
      <c r="J31" s="8"/>
      <c r="K31" s="8">
        <v>6</v>
      </c>
      <c r="L31" s="1">
        <f aca="true" t="shared" si="3" ref="L31:L45">SUM(G31:K31)</f>
        <v>16</v>
      </c>
      <c r="M31" s="8">
        <v>3</v>
      </c>
      <c r="N31" s="8"/>
      <c r="O31" s="92">
        <f aca="true" t="shared" si="4" ref="O31:O45">SUM(M31:N31)</f>
        <v>3</v>
      </c>
      <c r="P31" s="95">
        <f aca="true" t="shared" si="5" ref="P31:P45">F31+L31+O31</f>
        <v>38</v>
      </c>
    </row>
    <row r="32" spans="1:16" ht="12.75">
      <c r="A32" s="91"/>
      <c r="B32" s="92" t="s">
        <v>97</v>
      </c>
      <c r="C32" s="93">
        <v>4</v>
      </c>
      <c r="D32" s="8"/>
      <c r="E32" s="8"/>
      <c r="F32" s="94">
        <f t="shared" si="2"/>
        <v>4</v>
      </c>
      <c r="G32" s="8"/>
      <c r="H32" s="8"/>
      <c r="I32" s="8"/>
      <c r="J32" s="8"/>
      <c r="K32" s="8"/>
      <c r="L32" s="1">
        <f t="shared" si="3"/>
        <v>0</v>
      </c>
      <c r="M32" s="8"/>
      <c r="N32" s="8"/>
      <c r="O32" s="92">
        <f t="shared" si="4"/>
        <v>0</v>
      </c>
      <c r="P32" s="95">
        <f t="shared" si="5"/>
        <v>4</v>
      </c>
    </row>
    <row r="33" spans="1:16" ht="12.75">
      <c r="A33" s="91"/>
      <c r="B33" s="92" t="s">
        <v>98</v>
      </c>
      <c r="C33" s="93">
        <v>1</v>
      </c>
      <c r="D33" s="8"/>
      <c r="E33" s="8"/>
      <c r="F33" s="94">
        <f t="shared" si="2"/>
        <v>1</v>
      </c>
      <c r="G33" s="8"/>
      <c r="H33" s="8"/>
      <c r="I33" s="8"/>
      <c r="J33" s="8"/>
      <c r="K33" s="8"/>
      <c r="L33" s="1">
        <f t="shared" si="3"/>
        <v>0</v>
      </c>
      <c r="M33" s="8"/>
      <c r="N33" s="8"/>
      <c r="O33" s="92">
        <f t="shared" si="4"/>
        <v>0</v>
      </c>
      <c r="P33" s="95">
        <f t="shared" si="5"/>
        <v>1</v>
      </c>
    </row>
    <row r="34" spans="1:16" ht="12.75">
      <c r="A34" s="91"/>
      <c r="B34" s="92" t="s">
        <v>99</v>
      </c>
      <c r="C34" s="93">
        <v>1</v>
      </c>
      <c r="D34" s="8"/>
      <c r="E34" s="8"/>
      <c r="F34" s="94">
        <f t="shared" si="2"/>
        <v>1</v>
      </c>
      <c r="G34" s="8"/>
      <c r="H34" s="8"/>
      <c r="I34" s="8"/>
      <c r="J34" s="8">
        <v>2</v>
      </c>
      <c r="K34" s="8"/>
      <c r="L34" s="1">
        <f t="shared" si="3"/>
        <v>2</v>
      </c>
      <c r="M34" s="8"/>
      <c r="N34" s="8"/>
      <c r="O34" s="92">
        <f t="shared" si="4"/>
        <v>0</v>
      </c>
      <c r="P34" s="95">
        <f t="shared" si="5"/>
        <v>3</v>
      </c>
    </row>
    <row r="35" spans="1:16" ht="12.75">
      <c r="A35" s="91"/>
      <c r="B35" s="92" t="s">
        <v>100</v>
      </c>
      <c r="C35" s="93"/>
      <c r="D35" s="8"/>
      <c r="E35" s="8"/>
      <c r="F35" s="94">
        <f t="shared" si="2"/>
        <v>0</v>
      </c>
      <c r="G35" s="8"/>
      <c r="H35" s="8"/>
      <c r="I35" s="8"/>
      <c r="J35" s="8"/>
      <c r="K35" s="8"/>
      <c r="L35" s="1">
        <f t="shared" si="3"/>
        <v>0</v>
      </c>
      <c r="M35" s="8"/>
      <c r="N35" s="8"/>
      <c r="O35" s="92">
        <f t="shared" si="4"/>
        <v>0</v>
      </c>
      <c r="P35" s="95">
        <f t="shared" si="5"/>
        <v>0</v>
      </c>
    </row>
    <row r="36" spans="1:16" ht="12.75">
      <c r="A36" s="91"/>
      <c r="B36" s="92" t="s">
        <v>101</v>
      </c>
      <c r="C36" s="93"/>
      <c r="D36" s="8"/>
      <c r="E36" s="8"/>
      <c r="F36" s="94">
        <f t="shared" si="2"/>
        <v>0</v>
      </c>
      <c r="G36" s="8"/>
      <c r="H36" s="8"/>
      <c r="I36" s="8"/>
      <c r="J36" s="8"/>
      <c r="K36" s="8"/>
      <c r="L36" s="1">
        <f t="shared" si="3"/>
        <v>0</v>
      </c>
      <c r="M36" s="8"/>
      <c r="N36" s="8"/>
      <c r="O36" s="92">
        <f t="shared" si="4"/>
        <v>0</v>
      </c>
      <c r="P36" s="95">
        <f t="shared" si="5"/>
        <v>0</v>
      </c>
    </row>
    <row r="37" spans="1:16" ht="12.75">
      <c r="A37" s="91"/>
      <c r="B37" s="92" t="s">
        <v>102</v>
      </c>
      <c r="C37" s="93"/>
      <c r="D37" s="8"/>
      <c r="E37" s="8"/>
      <c r="F37" s="94">
        <f t="shared" si="2"/>
        <v>0</v>
      </c>
      <c r="G37" s="8">
        <v>1</v>
      </c>
      <c r="H37" s="8"/>
      <c r="I37" s="8"/>
      <c r="J37" s="8"/>
      <c r="K37" s="8"/>
      <c r="L37" s="1">
        <f t="shared" si="3"/>
        <v>1</v>
      </c>
      <c r="M37" s="8"/>
      <c r="N37" s="8"/>
      <c r="O37" s="92">
        <f t="shared" si="4"/>
        <v>0</v>
      </c>
      <c r="P37" s="95">
        <f t="shared" si="5"/>
        <v>1</v>
      </c>
    </row>
    <row r="38" spans="1:16" ht="12.75">
      <c r="A38" s="91"/>
      <c r="B38" s="92" t="s">
        <v>103</v>
      </c>
      <c r="C38" s="93"/>
      <c r="D38" s="8"/>
      <c r="E38" s="8"/>
      <c r="F38" s="94">
        <f t="shared" si="2"/>
        <v>0</v>
      </c>
      <c r="G38" s="8"/>
      <c r="H38" s="8"/>
      <c r="I38" s="8"/>
      <c r="J38" s="8"/>
      <c r="K38" s="8"/>
      <c r="L38" s="1">
        <f t="shared" si="3"/>
        <v>0</v>
      </c>
      <c r="M38" s="8"/>
      <c r="N38" s="8"/>
      <c r="O38" s="92">
        <f t="shared" si="4"/>
        <v>0</v>
      </c>
      <c r="P38" s="95">
        <f t="shared" si="5"/>
        <v>0</v>
      </c>
    </row>
    <row r="39" spans="1:16" ht="12.75">
      <c r="A39" s="91"/>
      <c r="B39" s="92" t="s">
        <v>104</v>
      </c>
      <c r="C39" s="93"/>
      <c r="D39" s="8"/>
      <c r="E39" s="8"/>
      <c r="F39" s="94">
        <f t="shared" si="2"/>
        <v>0</v>
      </c>
      <c r="G39" s="8"/>
      <c r="H39" s="8"/>
      <c r="I39" s="8"/>
      <c r="J39" s="8"/>
      <c r="K39" s="8"/>
      <c r="L39" s="1">
        <f t="shared" si="3"/>
        <v>0</v>
      </c>
      <c r="M39" s="8"/>
      <c r="N39" s="8"/>
      <c r="O39" s="92">
        <f t="shared" si="4"/>
        <v>0</v>
      </c>
      <c r="P39" s="95">
        <f t="shared" si="5"/>
        <v>0</v>
      </c>
    </row>
    <row r="40" spans="1:16" ht="12.75">
      <c r="A40" s="91"/>
      <c r="B40" s="92" t="s">
        <v>111</v>
      </c>
      <c r="C40" s="93"/>
      <c r="D40" s="8"/>
      <c r="E40" s="8"/>
      <c r="F40" s="94">
        <f t="shared" si="2"/>
        <v>0</v>
      </c>
      <c r="G40" s="8"/>
      <c r="H40" s="8"/>
      <c r="I40" s="8"/>
      <c r="J40" s="8"/>
      <c r="K40" s="8"/>
      <c r="L40" s="1">
        <f t="shared" si="3"/>
        <v>0</v>
      </c>
      <c r="M40" s="8"/>
      <c r="N40" s="8">
        <v>1</v>
      </c>
      <c r="O40" s="92">
        <f t="shared" si="4"/>
        <v>1</v>
      </c>
      <c r="P40" s="95">
        <f t="shared" si="5"/>
        <v>1</v>
      </c>
    </row>
    <row r="41" spans="1:16" ht="12.75">
      <c r="A41" s="91"/>
      <c r="B41" s="92" t="s">
        <v>105</v>
      </c>
      <c r="C41" s="93"/>
      <c r="D41" s="8"/>
      <c r="E41" s="8"/>
      <c r="F41" s="94">
        <f t="shared" si="2"/>
        <v>0</v>
      </c>
      <c r="G41" s="8"/>
      <c r="H41" s="8"/>
      <c r="I41" s="8"/>
      <c r="J41" s="8"/>
      <c r="K41" s="8"/>
      <c r="L41" s="1">
        <f t="shared" si="3"/>
        <v>0</v>
      </c>
      <c r="M41" s="8"/>
      <c r="N41" s="8">
        <v>1</v>
      </c>
      <c r="O41" s="92">
        <f t="shared" si="4"/>
        <v>1</v>
      </c>
      <c r="P41" s="95">
        <f t="shared" si="5"/>
        <v>1</v>
      </c>
    </row>
    <row r="42" spans="1:16" ht="12.75">
      <c r="A42" s="91"/>
      <c r="B42" s="92" t="s">
        <v>106</v>
      </c>
      <c r="C42" s="93"/>
      <c r="D42" s="8"/>
      <c r="E42" s="8"/>
      <c r="F42" s="94">
        <f t="shared" si="2"/>
        <v>0</v>
      </c>
      <c r="G42" s="8"/>
      <c r="H42" s="8"/>
      <c r="I42" s="8"/>
      <c r="J42" s="8"/>
      <c r="K42" s="8"/>
      <c r="L42" s="1">
        <f t="shared" si="3"/>
        <v>0</v>
      </c>
      <c r="M42" s="8"/>
      <c r="N42" s="8"/>
      <c r="O42" s="92">
        <f t="shared" si="4"/>
        <v>0</v>
      </c>
      <c r="P42" s="95">
        <f t="shared" si="5"/>
        <v>0</v>
      </c>
    </row>
    <row r="43" spans="1:16" ht="12.75">
      <c r="A43" s="91"/>
      <c r="B43" s="92" t="s">
        <v>107</v>
      </c>
      <c r="C43" s="93"/>
      <c r="D43" s="8"/>
      <c r="E43" s="8"/>
      <c r="F43" s="94">
        <f t="shared" si="2"/>
        <v>0</v>
      </c>
      <c r="G43" s="8"/>
      <c r="H43" s="8"/>
      <c r="I43" s="8"/>
      <c r="J43" s="8"/>
      <c r="K43" s="8"/>
      <c r="L43" s="1">
        <f t="shared" si="3"/>
        <v>0</v>
      </c>
      <c r="M43" s="8"/>
      <c r="N43" s="8"/>
      <c r="O43" s="92">
        <f t="shared" si="4"/>
        <v>0</v>
      </c>
      <c r="P43" s="95">
        <f t="shared" si="5"/>
        <v>0</v>
      </c>
    </row>
    <row r="44" spans="1:16" ht="12.75">
      <c r="A44" s="91"/>
      <c r="B44" s="92" t="s">
        <v>110</v>
      </c>
      <c r="C44" s="93"/>
      <c r="D44" s="8"/>
      <c r="E44" s="8"/>
      <c r="F44" s="94">
        <f t="shared" si="2"/>
        <v>0</v>
      </c>
      <c r="G44" s="8"/>
      <c r="H44" s="8"/>
      <c r="I44" s="8">
        <v>1</v>
      </c>
      <c r="J44" s="8"/>
      <c r="K44" s="8"/>
      <c r="L44" s="1">
        <f t="shared" si="3"/>
        <v>1</v>
      </c>
      <c r="M44" s="8"/>
      <c r="N44" s="8"/>
      <c r="O44" s="92">
        <f t="shared" si="4"/>
        <v>0</v>
      </c>
      <c r="P44" s="95">
        <f t="shared" si="5"/>
        <v>1</v>
      </c>
    </row>
    <row r="45" spans="2:16" ht="12.75">
      <c r="B45" s="92" t="s">
        <v>106</v>
      </c>
      <c r="C45" s="8"/>
      <c r="D45" s="8"/>
      <c r="E45" s="8"/>
      <c r="F45" s="94">
        <f t="shared" si="2"/>
        <v>0</v>
      </c>
      <c r="G45" s="8"/>
      <c r="H45" s="8"/>
      <c r="I45" s="8"/>
      <c r="J45" s="8"/>
      <c r="K45" s="8"/>
      <c r="L45" s="1">
        <f t="shared" si="3"/>
        <v>0</v>
      </c>
      <c r="M45" s="8"/>
      <c r="N45" s="8"/>
      <c r="O45" s="92">
        <f t="shared" si="4"/>
        <v>0</v>
      </c>
      <c r="P45" s="95">
        <f t="shared" si="5"/>
        <v>0</v>
      </c>
    </row>
    <row r="46" spans="2:16" ht="12.75">
      <c r="B46" s="92" t="s">
        <v>108</v>
      </c>
      <c r="C46" s="41"/>
      <c r="D46" s="41"/>
      <c r="E46" s="41"/>
      <c r="F46" s="96">
        <f>SUM(F30:F45)</f>
        <v>47</v>
      </c>
      <c r="G46" s="41"/>
      <c r="H46" s="41"/>
      <c r="I46" s="41"/>
      <c r="J46" s="41"/>
      <c r="K46" s="41"/>
      <c r="L46" s="1">
        <f>SUM(L30:L45)</f>
        <v>29</v>
      </c>
      <c r="M46" s="41"/>
      <c r="N46" s="41"/>
      <c r="O46" s="92">
        <f>SUM(O30:O45)</f>
        <v>6</v>
      </c>
      <c r="P46" s="140">
        <f>SUM(P30:P45)</f>
        <v>82</v>
      </c>
    </row>
    <row r="47" spans="2:16" ht="12.75">
      <c r="B47" s="97"/>
      <c r="C47" s="98"/>
      <c r="D47" s="98"/>
      <c r="E47" s="98"/>
      <c r="F47" s="99"/>
      <c r="G47" s="98"/>
      <c r="H47" s="98"/>
      <c r="I47" s="98"/>
      <c r="J47" s="98"/>
      <c r="K47" s="98"/>
      <c r="L47" s="29"/>
      <c r="M47" s="98"/>
      <c r="N47" s="98"/>
      <c r="O47" s="97"/>
      <c r="P47" s="99"/>
    </row>
    <row r="48" spans="2:16" ht="15.75">
      <c r="B48" s="25" t="s">
        <v>89</v>
      </c>
      <c r="L48" s="5"/>
      <c r="P48" s="25" t="s">
        <v>89</v>
      </c>
    </row>
    <row r="49" spans="1:16" ht="15.75">
      <c r="A49" s="56" t="s">
        <v>19</v>
      </c>
      <c r="B49" s="56" t="s">
        <v>0</v>
      </c>
      <c r="C49" s="78">
        <v>2</v>
      </c>
      <c r="D49" s="78">
        <v>3</v>
      </c>
      <c r="E49" s="78">
        <v>4</v>
      </c>
      <c r="F49" s="78"/>
      <c r="G49" s="78">
        <v>5</v>
      </c>
      <c r="H49" s="78">
        <v>6</v>
      </c>
      <c r="I49" s="78">
        <v>7</v>
      </c>
      <c r="J49" s="78">
        <v>8</v>
      </c>
      <c r="K49" s="78">
        <v>9</v>
      </c>
      <c r="L49" s="78"/>
      <c r="M49" s="78">
        <v>10</v>
      </c>
      <c r="N49" s="78">
        <v>11</v>
      </c>
      <c r="O49" s="78"/>
      <c r="P49" s="84" t="s">
        <v>40</v>
      </c>
    </row>
    <row r="50" spans="1:19" ht="12.75">
      <c r="A50" s="58">
        <v>1</v>
      </c>
      <c r="B50" s="58" t="s">
        <v>2</v>
      </c>
      <c r="C50" s="79" t="s">
        <v>94</v>
      </c>
      <c r="D50" s="80"/>
      <c r="E50" s="80" t="s">
        <v>161</v>
      </c>
      <c r="F50" s="86">
        <v>3</v>
      </c>
      <c r="G50" s="80" t="s">
        <v>143</v>
      </c>
      <c r="H50" s="80"/>
      <c r="I50" s="100" t="s">
        <v>168</v>
      </c>
      <c r="J50" s="80"/>
      <c r="K50" s="80"/>
      <c r="L50" s="86">
        <v>4</v>
      </c>
      <c r="M50" s="80"/>
      <c r="N50" s="80" t="s">
        <v>157</v>
      </c>
      <c r="O50" s="86">
        <v>1</v>
      </c>
      <c r="P50" s="84">
        <f>F50+L50+O50</f>
        <v>8</v>
      </c>
      <c r="Q50" s="120">
        <v>267</v>
      </c>
      <c r="R50" s="101">
        <f>P50*100/Q50</f>
        <v>2.9962546816479403</v>
      </c>
      <c r="S50" s="58" t="s">
        <v>2</v>
      </c>
    </row>
    <row r="51" spans="1:19" ht="12.75">
      <c r="A51" s="87">
        <v>2</v>
      </c>
      <c r="B51" s="87" t="s">
        <v>3</v>
      </c>
      <c r="C51" s="79"/>
      <c r="D51" s="80"/>
      <c r="E51" s="80"/>
      <c r="F51" s="86">
        <v>0</v>
      </c>
      <c r="G51" s="80"/>
      <c r="H51" s="80"/>
      <c r="I51" s="80"/>
      <c r="J51" s="80"/>
      <c r="K51" s="80"/>
      <c r="L51" s="86">
        <v>0</v>
      </c>
      <c r="M51" s="80" t="s">
        <v>91</v>
      </c>
      <c r="N51" s="80"/>
      <c r="O51" s="86">
        <v>1</v>
      </c>
      <c r="P51" s="84">
        <f aca="true" t="shared" si="6" ref="P51:P73">F51+L51+O51</f>
        <v>1</v>
      </c>
      <c r="Q51" s="121">
        <v>70</v>
      </c>
      <c r="R51" s="101">
        <f aca="true" t="shared" si="7" ref="R51:R74">P51*100/Q51</f>
        <v>1.4285714285714286</v>
      </c>
      <c r="S51" s="87" t="s">
        <v>3</v>
      </c>
    </row>
    <row r="52" spans="1:19" ht="12.75">
      <c r="A52" s="58">
        <v>3</v>
      </c>
      <c r="B52" s="58" t="s">
        <v>4</v>
      </c>
      <c r="C52" s="79"/>
      <c r="D52" s="80"/>
      <c r="E52" s="80" t="s">
        <v>186</v>
      </c>
      <c r="F52" s="86">
        <v>1</v>
      </c>
      <c r="G52" s="80"/>
      <c r="H52" s="80" t="s">
        <v>157</v>
      </c>
      <c r="I52" s="80"/>
      <c r="J52" s="80" t="s">
        <v>157</v>
      </c>
      <c r="K52" s="80" t="s">
        <v>91</v>
      </c>
      <c r="L52" s="86">
        <v>3</v>
      </c>
      <c r="M52" s="80" t="s">
        <v>92</v>
      </c>
      <c r="N52" s="80"/>
      <c r="O52" s="86">
        <v>1</v>
      </c>
      <c r="P52" s="84">
        <f t="shared" si="6"/>
        <v>5</v>
      </c>
      <c r="Q52" s="121">
        <v>28</v>
      </c>
      <c r="R52" s="101">
        <f t="shared" si="7"/>
        <v>17.857142857142858</v>
      </c>
      <c r="S52" s="58" t="s">
        <v>4</v>
      </c>
    </row>
    <row r="53" spans="1:19" ht="25.5">
      <c r="A53" s="87">
        <v>4</v>
      </c>
      <c r="B53" s="87" t="s">
        <v>28</v>
      </c>
      <c r="C53" s="79" t="s">
        <v>201</v>
      </c>
      <c r="D53" s="80" t="s">
        <v>202</v>
      </c>
      <c r="E53" s="80"/>
      <c r="F53" s="86">
        <v>9</v>
      </c>
      <c r="G53" s="80" t="s">
        <v>193</v>
      </c>
      <c r="H53" s="80" t="s">
        <v>143</v>
      </c>
      <c r="I53" s="80"/>
      <c r="J53" s="102" t="s">
        <v>91</v>
      </c>
      <c r="K53" s="102"/>
      <c r="L53" s="86">
        <v>6</v>
      </c>
      <c r="M53" s="80"/>
      <c r="N53" s="102"/>
      <c r="O53" s="86">
        <v>0</v>
      </c>
      <c r="P53" s="84">
        <f t="shared" si="6"/>
        <v>15</v>
      </c>
      <c r="Q53" s="121">
        <v>348</v>
      </c>
      <c r="R53" s="101">
        <f t="shared" si="7"/>
        <v>4.310344827586207</v>
      </c>
      <c r="S53" s="87" t="s">
        <v>28</v>
      </c>
    </row>
    <row r="54" spans="1:19" ht="25.5">
      <c r="A54" s="58">
        <v>5</v>
      </c>
      <c r="B54" s="58" t="s">
        <v>29</v>
      </c>
      <c r="C54" s="79" t="s">
        <v>187</v>
      </c>
      <c r="D54" s="80" t="s">
        <v>91</v>
      </c>
      <c r="E54" s="80"/>
      <c r="F54" s="88">
        <v>4</v>
      </c>
      <c r="G54" s="89" t="s">
        <v>188</v>
      </c>
      <c r="H54" s="80" t="s">
        <v>158</v>
      </c>
      <c r="I54" s="80" t="s">
        <v>94</v>
      </c>
      <c r="J54" s="89" t="s">
        <v>162</v>
      </c>
      <c r="K54" s="80" t="s">
        <v>189</v>
      </c>
      <c r="L54" s="86">
        <v>12</v>
      </c>
      <c r="M54" s="80" t="s">
        <v>149</v>
      </c>
      <c r="N54" s="80" t="s">
        <v>190</v>
      </c>
      <c r="O54" s="86">
        <v>3</v>
      </c>
      <c r="P54" s="84">
        <f t="shared" si="6"/>
        <v>19</v>
      </c>
      <c r="Q54" s="122">
        <v>477</v>
      </c>
      <c r="R54" s="101">
        <f t="shared" si="7"/>
        <v>3.9832285115303985</v>
      </c>
      <c r="S54" s="58" t="s">
        <v>29</v>
      </c>
    </row>
    <row r="55" spans="1:19" ht="12.75">
      <c r="A55" s="87">
        <v>6</v>
      </c>
      <c r="B55" s="87" t="s">
        <v>30</v>
      </c>
      <c r="C55" s="80"/>
      <c r="D55" s="80"/>
      <c r="E55" t="s">
        <v>157</v>
      </c>
      <c r="F55" s="86">
        <v>1</v>
      </c>
      <c r="G55" s="80"/>
      <c r="H55" s="80" t="s">
        <v>136</v>
      </c>
      <c r="I55" s="80"/>
      <c r="J55" s="80"/>
      <c r="K55" s="80"/>
      <c r="L55" s="86">
        <v>1</v>
      </c>
      <c r="M55" s="80"/>
      <c r="N55" s="80"/>
      <c r="O55" s="86">
        <v>0</v>
      </c>
      <c r="P55" s="84">
        <f t="shared" si="6"/>
        <v>2</v>
      </c>
      <c r="Q55" s="121">
        <v>222</v>
      </c>
      <c r="R55" s="101">
        <f t="shared" si="7"/>
        <v>0.9009009009009009</v>
      </c>
      <c r="S55" s="87" t="s">
        <v>30</v>
      </c>
    </row>
    <row r="56" spans="1:19" ht="12.75">
      <c r="A56" s="87">
        <v>7</v>
      </c>
      <c r="B56" s="87" t="s">
        <v>31</v>
      </c>
      <c r="C56" s="79" t="s">
        <v>161</v>
      </c>
      <c r="D56" s="80" t="s">
        <v>136</v>
      </c>
      <c r="E56" s="80" t="s">
        <v>162</v>
      </c>
      <c r="F56" s="86">
        <v>4</v>
      </c>
      <c r="G56" s="80" t="s">
        <v>163</v>
      </c>
      <c r="H56" s="80" t="s">
        <v>164</v>
      </c>
      <c r="I56" s="80"/>
      <c r="J56" s="80"/>
      <c r="L56" s="5">
        <v>6</v>
      </c>
      <c r="M56" t="s">
        <v>165</v>
      </c>
      <c r="N56" t="s">
        <v>166</v>
      </c>
      <c r="O56" s="86">
        <v>4</v>
      </c>
      <c r="P56" s="84">
        <f t="shared" si="6"/>
        <v>14</v>
      </c>
      <c r="Q56" s="121">
        <v>183</v>
      </c>
      <c r="R56" s="101">
        <f t="shared" si="7"/>
        <v>7.6502732240437155</v>
      </c>
      <c r="S56" s="87" t="s">
        <v>31</v>
      </c>
    </row>
    <row r="57" spans="1:19" ht="25.5">
      <c r="A57" s="87">
        <v>8</v>
      </c>
      <c r="B57" s="87" t="s">
        <v>5</v>
      </c>
      <c r="C57" s="79" t="s">
        <v>146</v>
      </c>
      <c r="D57" s="80" t="s">
        <v>147</v>
      </c>
      <c r="E57" s="80" t="s">
        <v>148</v>
      </c>
      <c r="F57" s="86">
        <v>8</v>
      </c>
      <c r="G57" s="80"/>
      <c r="H57" s="80"/>
      <c r="I57" s="80" t="s">
        <v>91</v>
      </c>
      <c r="J57" s="80" t="s">
        <v>149</v>
      </c>
      <c r="K57" s="80" t="s">
        <v>150</v>
      </c>
      <c r="L57" s="86">
        <v>4</v>
      </c>
      <c r="M57" s="80"/>
      <c r="N57" s="80"/>
      <c r="O57" s="86">
        <v>0</v>
      </c>
      <c r="P57" s="84">
        <f t="shared" si="6"/>
        <v>12</v>
      </c>
      <c r="Q57" s="121">
        <v>205</v>
      </c>
      <c r="R57" s="101">
        <f t="shared" si="7"/>
        <v>5.853658536585366</v>
      </c>
      <c r="S57" s="87" t="s">
        <v>5</v>
      </c>
    </row>
    <row r="58" spans="1:19" ht="12.75">
      <c r="A58" s="87">
        <v>9</v>
      </c>
      <c r="B58" s="87" t="s">
        <v>6</v>
      </c>
      <c r="C58" s="79"/>
      <c r="D58" s="80" t="s">
        <v>91</v>
      </c>
      <c r="E58" s="80"/>
      <c r="F58" s="86">
        <v>1</v>
      </c>
      <c r="G58" s="80"/>
      <c r="H58" s="80" t="s">
        <v>94</v>
      </c>
      <c r="I58" s="80"/>
      <c r="J58" s="80"/>
      <c r="K58" s="80" t="s">
        <v>92</v>
      </c>
      <c r="L58" s="86">
        <v>3</v>
      </c>
      <c r="M58" s="80"/>
      <c r="N58" s="80"/>
      <c r="O58" s="86">
        <v>0</v>
      </c>
      <c r="P58" s="84">
        <f t="shared" si="6"/>
        <v>4</v>
      </c>
      <c r="Q58" s="121">
        <v>81</v>
      </c>
      <c r="R58" s="101">
        <f t="shared" si="7"/>
        <v>4.938271604938271</v>
      </c>
      <c r="S58" s="87" t="s">
        <v>6</v>
      </c>
    </row>
    <row r="59" spans="1:19" ht="12.75">
      <c r="A59" s="58">
        <v>10</v>
      </c>
      <c r="B59" s="58" t="s">
        <v>7</v>
      </c>
      <c r="C59" s="79"/>
      <c r="D59" s="80"/>
      <c r="E59" s="80"/>
      <c r="F59" s="86">
        <v>0</v>
      </c>
      <c r="G59" s="80" t="s">
        <v>152</v>
      </c>
      <c r="H59" s="80"/>
      <c r="I59" s="80" t="s">
        <v>140</v>
      </c>
      <c r="J59" s="80" t="s">
        <v>152</v>
      </c>
      <c r="K59" s="80"/>
      <c r="L59" s="86">
        <v>6</v>
      </c>
      <c r="M59" s="80" t="s">
        <v>91</v>
      </c>
      <c r="N59" s="80"/>
      <c r="O59" s="86">
        <v>1</v>
      </c>
      <c r="P59" s="84">
        <f t="shared" si="6"/>
        <v>7</v>
      </c>
      <c r="Q59" s="121">
        <v>150</v>
      </c>
      <c r="R59" s="101">
        <f t="shared" si="7"/>
        <v>4.666666666666667</v>
      </c>
      <c r="S59" s="58" t="s">
        <v>7</v>
      </c>
    </row>
    <row r="60" spans="1:19" ht="12.75">
      <c r="A60" s="87">
        <v>11</v>
      </c>
      <c r="B60" s="101" t="s">
        <v>32</v>
      </c>
      <c r="C60" s="79"/>
      <c r="D60" s="80"/>
      <c r="E60" s="80"/>
      <c r="F60" s="86">
        <v>0</v>
      </c>
      <c r="G60" s="80"/>
      <c r="H60" s="80"/>
      <c r="I60" s="80"/>
      <c r="J60" s="80"/>
      <c r="K60" s="80"/>
      <c r="L60" s="86">
        <v>0</v>
      </c>
      <c r="M60" s="80"/>
      <c r="N60" s="80"/>
      <c r="O60" s="86">
        <v>0</v>
      </c>
      <c r="P60" s="84">
        <f t="shared" si="6"/>
        <v>0</v>
      </c>
      <c r="Q60" s="121">
        <v>15</v>
      </c>
      <c r="R60" s="101">
        <f t="shared" si="7"/>
        <v>0</v>
      </c>
      <c r="S60" s="101" t="s">
        <v>32</v>
      </c>
    </row>
    <row r="61" spans="1:19" ht="12.75">
      <c r="A61" s="87">
        <v>12</v>
      </c>
      <c r="B61" s="101" t="s">
        <v>8</v>
      </c>
      <c r="C61" s="79" t="s">
        <v>198</v>
      </c>
      <c r="D61" s="80" t="s">
        <v>186</v>
      </c>
      <c r="E61" s="80" t="s">
        <v>157</v>
      </c>
      <c r="F61" s="86">
        <v>3</v>
      </c>
      <c r="G61" s="80" t="s">
        <v>181</v>
      </c>
      <c r="H61" s="80"/>
      <c r="I61" s="80"/>
      <c r="J61" s="80"/>
      <c r="K61" s="80"/>
      <c r="L61" s="86">
        <v>3</v>
      </c>
      <c r="M61" s="80"/>
      <c r="N61" s="80"/>
      <c r="O61" s="86">
        <v>0</v>
      </c>
      <c r="P61" s="84">
        <f t="shared" si="6"/>
        <v>6</v>
      </c>
      <c r="Q61" s="121">
        <v>140</v>
      </c>
      <c r="R61" s="101">
        <f t="shared" si="7"/>
        <v>4.285714285714286</v>
      </c>
      <c r="S61" s="101" t="s">
        <v>8</v>
      </c>
    </row>
    <row r="62" spans="1:19" ht="12.75">
      <c r="A62" s="87">
        <v>13</v>
      </c>
      <c r="B62" s="101" t="s">
        <v>10</v>
      </c>
      <c r="C62" s="79"/>
      <c r="D62" s="80"/>
      <c r="E62" s="80"/>
      <c r="F62" s="86">
        <v>0</v>
      </c>
      <c r="G62" s="80"/>
      <c r="H62" s="130">
        <v>1</v>
      </c>
      <c r="I62" s="80"/>
      <c r="J62" s="130">
        <v>1</v>
      </c>
      <c r="K62" s="80"/>
      <c r="L62" s="86">
        <v>2</v>
      </c>
      <c r="M62" s="80"/>
      <c r="N62" s="80"/>
      <c r="O62" s="86">
        <v>0</v>
      </c>
      <c r="P62" s="84">
        <f t="shared" si="6"/>
        <v>2</v>
      </c>
      <c r="Q62" s="121">
        <v>86</v>
      </c>
      <c r="R62" s="101">
        <f t="shared" si="7"/>
        <v>2.3255813953488373</v>
      </c>
      <c r="S62" s="101" t="s">
        <v>10</v>
      </c>
    </row>
    <row r="63" spans="1:19" ht="12.75">
      <c r="A63" s="87">
        <v>14</v>
      </c>
      <c r="B63" s="101" t="s">
        <v>9</v>
      </c>
      <c r="C63" s="79"/>
      <c r="D63" s="80"/>
      <c r="E63" s="80"/>
      <c r="F63" s="86">
        <v>0</v>
      </c>
      <c r="G63" s="80" t="s">
        <v>91</v>
      </c>
      <c r="H63" s="80"/>
      <c r="I63" s="80"/>
      <c r="J63" s="80" t="s">
        <v>91</v>
      </c>
      <c r="K63" s="80"/>
      <c r="L63" s="86">
        <v>2</v>
      </c>
      <c r="M63" s="80"/>
      <c r="N63" s="80"/>
      <c r="O63" s="86">
        <v>0</v>
      </c>
      <c r="P63" s="84">
        <f t="shared" si="6"/>
        <v>2</v>
      </c>
      <c r="Q63" s="121">
        <v>214</v>
      </c>
      <c r="R63" s="101">
        <f t="shared" si="7"/>
        <v>0.9345794392523364</v>
      </c>
      <c r="S63" s="101" t="s">
        <v>9</v>
      </c>
    </row>
    <row r="64" spans="1:19" ht="12.75">
      <c r="A64" s="87">
        <v>15</v>
      </c>
      <c r="B64" s="101" t="s">
        <v>12</v>
      </c>
      <c r="C64" s="79" t="s">
        <v>157</v>
      </c>
      <c r="D64" s="80"/>
      <c r="E64" s="80" t="s">
        <v>157</v>
      </c>
      <c r="F64" s="86">
        <v>2</v>
      </c>
      <c r="G64" s="80" t="s">
        <v>169</v>
      </c>
      <c r="H64" s="80" t="s">
        <v>145</v>
      </c>
      <c r="I64" s="80"/>
      <c r="J64" s="80"/>
      <c r="K64" s="80"/>
      <c r="L64" s="86">
        <v>3</v>
      </c>
      <c r="M64" s="80"/>
      <c r="N64" s="80"/>
      <c r="O64" s="86">
        <v>0</v>
      </c>
      <c r="P64" s="84">
        <f t="shared" si="6"/>
        <v>5</v>
      </c>
      <c r="Q64" s="121">
        <v>66</v>
      </c>
      <c r="R64" s="101">
        <f t="shared" si="7"/>
        <v>7.575757575757576</v>
      </c>
      <c r="S64" s="101" t="s">
        <v>12</v>
      </c>
    </row>
    <row r="65" spans="1:19" ht="12.75">
      <c r="A65" s="87">
        <v>16</v>
      </c>
      <c r="B65" s="101" t="s">
        <v>11</v>
      </c>
      <c r="C65" s="79"/>
      <c r="D65" s="80" t="s">
        <v>91</v>
      </c>
      <c r="E65" s="80"/>
      <c r="F65" s="86">
        <v>1</v>
      </c>
      <c r="G65" s="80" t="s">
        <v>140</v>
      </c>
      <c r="H65" s="80" t="s">
        <v>168</v>
      </c>
      <c r="I65" s="80"/>
      <c r="J65" s="80"/>
      <c r="K65" s="80"/>
      <c r="L65" s="86">
        <v>3</v>
      </c>
      <c r="M65" s="80"/>
      <c r="N65" s="80" t="s">
        <v>170</v>
      </c>
      <c r="O65" s="86">
        <v>2</v>
      </c>
      <c r="P65" s="84">
        <f t="shared" si="6"/>
        <v>6</v>
      </c>
      <c r="Q65" s="121">
        <v>144</v>
      </c>
      <c r="R65" s="101">
        <f t="shared" si="7"/>
        <v>4.166666666666667</v>
      </c>
      <c r="S65" s="101" t="s">
        <v>11</v>
      </c>
    </row>
    <row r="66" spans="1:19" ht="25.5">
      <c r="A66" s="87">
        <v>17</v>
      </c>
      <c r="B66" s="101" t="s">
        <v>13</v>
      </c>
      <c r="C66" s="79" t="s">
        <v>173</v>
      </c>
      <c r="D66" s="80" t="s">
        <v>152</v>
      </c>
      <c r="E66" s="80" t="s">
        <v>174</v>
      </c>
      <c r="F66" s="86">
        <v>14</v>
      </c>
      <c r="G66" s="80"/>
      <c r="H66" s="80" t="s">
        <v>175</v>
      </c>
      <c r="I66" s="80" t="s">
        <v>177</v>
      </c>
      <c r="J66" s="80" t="s">
        <v>178</v>
      </c>
      <c r="K66" s="80" t="s">
        <v>137</v>
      </c>
      <c r="L66" s="86">
        <v>11</v>
      </c>
      <c r="M66" s="80" t="s">
        <v>179</v>
      </c>
      <c r="N66" s="80" t="s">
        <v>91</v>
      </c>
      <c r="O66" s="86">
        <v>6</v>
      </c>
      <c r="P66" s="84">
        <f t="shared" si="6"/>
        <v>31</v>
      </c>
      <c r="Q66" s="121">
        <v>435</v>
      </c>
      <c r="R66" s="101">
        <f t="shared" si="7"/>
        <v>7.126436781609195</v>
      </c>
      <c r="S66" s="101" t="s">
        <v>13</v>
      </c>
    </row>
    <row r="67" spans="1:19" ht="12.75">
      <c r="A67" s="87">
        <v>18</v>
      </c>
      <c r="B67" s="101" t="s">
        <v>14</v>
      </c>
      <c r="C67" s="79" t="s">
        <v>157</v>
      </c>
      <c r="F67" s="86">
        <v>1</v>
      </c>
      <c r="G67" s="80" t="s">
        <v>157</v>
      </c>
      <c r="H67" s="80" t="s">
        <v>158</v>
      </c>
      <c r="I67" s="80"/>
      <c r="J67" s="102" t="s">
        <v>157</v>
      </c>
      <c r="K67" s="80"/>
      <c r="L67" s="86">
        <v>4</v>
      </c>
      <c r="M67" s="80"/>
      <c r="N67" s="80"/>
      <c r="O67" s="86">
        <v>0</v>
      </c>
      <c r="P67" s="84">
        <f t="shared" si="6"/>
        <v>5</v>
      </c>
      <c r="Q67" s="121">
        <v>264</v>
      </c>
      <c r="R67" s="101">
        <f t="shared" si="7"/>
        <v>1.893939393939394</v>
      </c>
      <c r="S67" s="101" t="s">
        <v>14</v>
      </c>
    </row>
    <row r="68" spans="1:19" ht="25.5">
      <c r="A68" s="87">
        <v>19</v>
      </c>
      <c r="B68" s="101" t="s">
        <v>33</v>
      </c>
      <c r="C68" s="79" t="s">
        <v>193</v>
      </c>
      <c r="D68" s="80" t="s">
        <v>91</v>
      </c>
      <c r="E68" s="80" t="s">
        <v>152</v>
      </c>
      <c r="F68" s="86">
        <v>5</v>
      </c>
      <c r="G68" s="80" t="s">
        <v>194</v>
      </c>
      <c r="H68" s="80" t="s">
        <v>195</v>
      </c>
      <c r="I68" s="80" t="s">
        <v>196</v>
      </c>
      <c r="J68" s="80" t="s">
        <v>92</v>
      </c>
      <c r="K68" s="80"/>
      <c r="L68" s="86">
        <v>14</v>
      </c>
      <c r="M68" s="80" t="s">
        <v>91</v>
      </c>
      <c r="N68" s="80"/>
      <c r="O68" s="86">
        <v>1</v>
      </c>
      <c r="P68" s="84">
        <f t="shared" si="6"/>
        <v>20</v>
      </c>
      <c r="Q68" s="121">
        <v>462</v>
      </c>
      <c r="R68" s="101">
        <f t="shared" si="7"/>
        <v>4.329004329004329</v>
      </c>
      <c r="S68" s="101" t="s">
        <v>33</v>
      </c>
    </row>
    <row r="69" spans="1:19" ht="12.75">
      <c r="A69" s="87">
        <v>20</v>
      </c>
      <c r="B69" s="101" t="s">
        <v>34</v>
      </c>
      <c r="C69" s="79" t="s">
        <v>157</v>
      </c>
      <c r="D69" s="80" t="s">
        <v>182</v>
      </c>
      <c r="E69" s="80" t="s">
        <v>183</v>
      </c>
      <c r="F69" s="86">
        <v>7</v>
      </c>
      <c r="G69" s="80" t="s">
        <v>91</v>
      </c>
      <c r="H69" s="80" t="s">
        <v>91</v>
      </c>
      <c r="I69" s="80" t="s">
        <v>184</v>
      </c>
      <c r="J69" s="80" t="s">
        <v>168</v>
      </c>
      <c r="K69" s="80" t="s">
        <v>167</v>
      </c>
      <c r="L69" s="86">
        <v>8</v>
      </c>
      <c r="M69" s="80"/>
      <c r="N69" s="80" t="s">
        <v>137</v>
      </c>
      <c r="O69" s="86">
        <v>3</v>
      </c>
      <c r="P69" s="84">
        <f t="shared" si="6"/>
        <v>18</v>
      </c>
      <c r="Q69" s="121">
        <v>325</v>
      </c>
      <c r="R69" s="101">
        <f t="shared" si="7"/>
        <v>5.538461538461538</v>
      </c>
      <c r="S69" s="101" t="s">
        <v>34</v>
      </c>
    </row>
    <row r="70" spans="1:19" ht="12.75">
      <c r="A70" s="58">
        <v>21</v>
      </c>
      <c r="B70" s="101" t="s">
        <v>15</v>
      </c>
      <c r="C70" s="79"/>
      <c r="D70" s="80"/>
      <c r="E70" s="80"/>
      <c r="F70" s="86">
        <v>0</v>
      </c>
      <c r="G70" s="80" t="s">
        <v>135</v>
      </c>
      <c r="H70" s="80"/>
      <c r="I70" s="80"/>
      <c r="J70" s="80"/>
      <c r="K70" s="80"/>
      <c r="L70" s="86">
        <v>1</v>
      </c>
      <c r="M70" s="80"/>
      <c r="N70" s="80"/>
      <c r="O70" s="86">
        <v>0</v>
      </c>
      <c r="P70" s="84">
        <f t="shared" si="6"/>
        <v>1</v>
      </c>
      <c r="Q70" s="121">
        <v>71</v>
      </c>
      <c r="R70" s="101">
        <f t="shared" si="7"/>
        <v>1.408450704225352</v>
      </c>
      <c r="S70" s="101" t="s">
        <v>15</v>
      </c>
    </row>
    <row r="71" spans="1:19" ht="12.75">
      <c r="A71" s="87">
        <v>22</v>
      </c>
      <c r="B71" s="58" t="s">
        <v>17</v>
      </c>
      <c r="C71" s="79"/>
      <c r="D71" s="80" t="s">
        <v>136</v>
      </c>
      <c r="E71" s="80"/>
      <c r="F71" s="86">
        <v>1</v>
      </c>
      <c r="G71" s="80"/>
      <c r="H71" s="80" t="s">
        <v>152</v>
      </c>
      <c r="I71" s="80"/>
      <c r="J71" s="80" t="s">
        <v>153</v>
      </c>
      <c r="K71" s="80"/>
      <c r="L71" s="86">
        <v>5</v>
      </c>
      <c r="M71" s="80"/>
      <c r="N71" s="80"/>
      <c r="O71" s="86">
        <v>0</v>
      </c>
      <c r="P71" s="84">
        <f t="shared" si="6"/>
        <v>6</v>
      </c>
      <c r="Q71" s="121">
        <v>120</v>
      </c>
      <c r="R71" s="101">
        <f t="shared" si="7"/>
        <v>5</v>
      </c>
      <c r="S71" s="58" t="s">
        <v>17</v>
      </c>
    </row>
    <row r="72" spans="1:19" ht="12.75">
      <c r="A72" s="87">
        <v>23</v>
      </c>
      <c r="B72" s="87" t="s">
        <v>16</v>
      </c>
      <c r="C72" s="79" t="s">
        <v>138</v>
      </c>
      <c r="D72" s="80" t="s">
        <v>136</v>
      </c>
      <c r="E72" s="80" t="s">
        <v>139</v>
      </c>
      <c r="F72" s="86">
        <v>7</v>
      </c>
      <c r="G72" s="102" t="s">
        <v>137</v>
      </c>
      <c r="H72" s="102" t="s">
        <v>140</v>
      </c>
      <c r="I72" s="102"/>
      <c r="J72" s="102" t="s">
        <v>91</v>
      </c>
      <c r="K72" s="80"/>
      <c r="L72" s="86">
        <v>6</v>
      </c>
      <c r="M72" s="80"/>
      <c r="N72" s="80"/>
      <c r="O72" s="86">
        <v>0</v>
      </c>
      <c r="P72" s="84">
        <f t="shared" si="6"/>
        <v>13</v>
      </c>
      <c r="Q72" s="121">
        <v>327</v>
      </c>
      <c r="R72" s="101">
        <f t="shared" si="7"/>
        <v>3.9755351681957185</v>
      </c>
      <c r="S72" s="87" t="s">
        <v>16</v>
      </c>
    </row>
    <row r="73" spans="1:19" ht="12.75">
      <c r="A73" s="58">
        <v>24</v>
      </c>
      <c r="B73" s="87" t="s">
        <v>18</v>
      </c>
      <c r="C73" s="79"/>
      <c r="D73" s="80"/>
      <c r="E73" s="80"/>
      <c r="F73" s="86">
        <v>0</v>
      </c>
      <c r="G73" s="80"/>
      <c r="H73" s="80"/>
      <c r="I73" s="80"/>
      <c r="J73" s="80"/>
      <c r="K73" s="43"/>
      <c r="L73" s="109">
        <v>0</v>
      </c>
      <c r="M73" s="43"/>
      <c r="N73" s="43"/>
      <c r="O73" s="86">
        <v>0</v>
      </c>
      <c r="P73" s="84">
        <f t="shared" si="6"/>
        <v>0</v>
      </c>
      <c r="Q73" s="121">
        <v>99</v>
      </c>
      <c r="R73" s="101">
        <f t="shared" si="7"/>
        <v>0</v>
      </c>
      <c r="S73" s="87" t="s">
        <v>18</v>
      </c>
    </row>
    <row r="74" spans="1:19" ht="12.75">
      <c r="A74" s="87"/>
      <c r="B74" s="4" t="s">
        <v>20</v>
      </c>
      <c r="C74" s="90"/>
      <c r="D74" s="4"/>
      <c r="E74" s="4"/>
      <c r="F74" s="4">
        <f>SUM(F50:F73)</f>
        <v>72</v>
      </c>
      <c r="G74" s="4"/>
      <c r="H74" s="4"/>
      <c r="I74" s="4"/>
      <c r="J74" s="4"/>
      <c r="K74" s="4"/>
      <c r="L74" s="4">
        <f>SUM(L50:L73)</f>
        <v>107</v>
      </c>
      <c r="M74" s="4"/>
      <c r="N74" s="4"/>
      <c r="O74" s="4">
        <f>SUM(O50:O73)</f>
        <v>23</v>
      </c>
      <c r="P74" s="84">
        <f>SUM(P50:P73)</f>
        <v>202</v>
      </c>
      <c r="Q74">
        <f>SUM(Q50:Q73)</f>
        <v>4799</v>
      </c>
      <c r="R74" s="101">
        <f t="shared" si="7"/>
        <v>4.209210252135861</v>
      </c>
      <c r="S74" s="4" t="s">
        <v>20</v>
      </c>
    </row>
    <row r="75" spans="1:19" ht="12.75">
      <c r="A75" s="91"/>
      <c r="B75" s="105"/>
      <c r="C75" s="106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8"/>
      <c r="S75" s="107"/>
    </row>
    <row r="76" spans="2:12" ht="12.75">
      <c r="B76" s="104" t="s">
        <v>89</v>
      </c>
      <c r="L76" s="5"/>
    </row>
    <row r="77" spans="2:16" ht="12.75">
      <c r="B77" s="92" t="s">
        <v>95</v>
      </c>
      <c r="C77" s="8">
        <v>18</v>
      </c>
      <c r="D77" s="8"/>
      <c r="E77" s="8">
        <v>11</v>
      </c>
      <c r="F77" s="92">
        <f aca="true" t="shared" si="8" ref="F77:F95">SUM(C77:E77)</f>
        <v>29</v>
      </c>
      <c r="G77" s="8">
        <v>8</v>
      </c>
      <c r="H77" s="8">
        <v>11</v>
      </c>
      <c r="I77" s="3">
        <v>4</v>
      </c>
      <c r="J77" s="8">
        <v>7</v>
      </c>
      <c r="K77" s="8">
        <v>1</v>
      </c>
      <c r="L77" s="1">
        <f>SUM(G77:K77)</f>
        <v>31</v>
      </c>
      <c r="M77" s="8">
        <v>1</v>
      </c>
      <c r="N77" s="8">
        <v>2</v>
      </c>
      <c r="O77" s="92">
        <f>SUM(M77:N77)</f>
        <v>3</v>
      </c>
      <c r="P77" s="103">
        <f>F77+L77+O77</f>
        <v>63</v>
      </c>
    </row>
    <row r="78" spans="2:16" ht="12.75">
      <c r="B78" s="92" t="s">
        <v>96</v>
      </c>
      <c r="C78" s="8">
        <v>1</v>
      </c>
      <c r="D78" s="8">
        <v>10</v>
      </c>
      <c r="E78" s="8">
        <v>8</v>
      </c>
      <c r="F78" s="92">
        <f t="shared" si="8"/>
        <v>19</v>
      </c>
      <c r="G78" s="8">
        <v>16</v>
      </c>
      <c r="H78" s="8">
        <v>12</v>
      </c>
      <c r="I78" s="3">
        <v>6</v>
      </c>
      <c r="J78" s="8">
        <v>6</v>
      </c>
      <c r="K78" s="8">
        <v>8</v>
      </c>
      <c r="L78" s="1">
        <f aca="true" t="shared" si="9" ref="L78:L96">SUM(G78:K78)</f>
        <v>48</v>
      </c>
      <c r="M78" s="8">
        <v>7</v>
      </c>
      <c r="N78" s="8">
        <v>5</v>
      </c>
      <c r="O78" s="92">
        <f aca="true" t="shared" si="10" ref="O78:O95">SUM(M78:N78)</f>
        <v>12</v>
      </c>
      <c r="P78" s="103">
        <f aca="true" t="shared" si="11" ref="P78:P96">F78+L78+O78</f>
        <v>79</v>
      </c>
    </row>
    <row r="79" spans="2:16" ht="12.75">
      <c r="B79" s="92" t="s">
        <v>97</v>
      </c>
      <c r="C79" s="8">
        <v>7</v>
      </c>
      <c r="D79" s="8">
        <v>8</v>
      </c>
      <c r="E79" s="8">
        <v>5</v>
      </c>
      <c r="F79" s="92">
        <f t="shared" si="8"/>
        <v>20</v>
      </c>
      <c r="G79" s="8">
        <v>4</v>
      </c>
      <c r="H79" s="8">
        <v>2</v>
      </c>
      <c r="I79" s="3">
        <v>1</v>
      </c>
      <c r="J79" s="8">
        <v>1</v>
      </c>
      <c r="K79" s="8"/>
      <c r="L79" s="1">
        <f t="shared" si="9"/>
        <v>8</v>
      </c>
      <c r="M79" s="8"/>
      <c r="N79" s="8"/>
      <c r="O79" s="92">
        <f t="shared" si="10"/>
        <v>0</v>
      </c>
      <c r="P79" s="103">
        <f t="shared" si="11"/>
        <v>28</v>
      </c>
    </row>
    <row r="80" spans="2:16" ht="12.75">
      <c r="B80" s="92" t="s">
        <v>98</v>
      </c>
      <c r="C80" s="8">
        <v>1</v>
      </c>
      <c r="D80" s="8">
        <v>2</v>
      </c>
      <c r="E80" s="8">
        <v>1</v>
      </c>
      <c r="F80" s="92">
        <f t="shared" si="8"/>
        <v>4</v>
      </c>
      <c r="G80" s="8"/>
      <c r="H80" s="8"/>
      <c r="I80" s="3"/>
      <c r="J80" s="8"/>
      <c r="K80" s="8"/>
      <c r="L80" s="1">
        <f t="shared" si="9"/>
        <v>0</v>
      </c>
      <c r="M80" s="8"/>
      <c r="N80" s="8"/>
      <c r="O80" s="92">
        <f t="shared" si="10"/>
        <v>0</v>
      </c>
      <c r="P80" s="103">
        <f t="shared" si="11"/>
        <v>4</v>
      </c>
    </row>
    <row r="81" spans="2:16" ht="12.75">
      <c r="B81" s="92" t="s">
        <v>109</v>
      </c>
      <c r="C81" s="8"/>
      <c r="D81" s="8"/>
      <c r="E81" s="8"/>
      <c r="F81" s="92">
        <f t="shared" si="8"/>
        <v>0</v>
      </c>
      <c r="G81" s="8">
        <v>1</v>
      </c>
      <c r="H81" s="8"/>
      <c r="I81" s="3"/>
      <c r="J81" s="8"/>
      <c r="K81" s="8"/>
      <c r="L81" s="1">
        <f t="shared" si="9"/>
        <v>1</v>
      </c>
      <c r="M81" s="8"/>
      <c r="N81" s="8">
        <v>1</v>
      </c>
      <c r="O81" s="92">
        <f t="shared" si="10"/>
        <v>1</v>
      </c>
      <c r="P81" s="103">
        <f t="shared" si="11"/>
        <v>2</v>
      </c>
    </row>
    <row r="82" spans="2:16" ht="12.75">
      <c r="B82" s="92" t="s">
        <v>99</v>
      </c>
      <c r="C82" s="8"/>
      <c r="D82" s="8"/>
      <c r="E82" s="8"/>
      <c r="F82" s="92">
        <f t="shared" si="8"/>
        <v>0</v>
      </c>
      <c r="G82" s="8"/>
      <c r="H82" s="8"/>
      <c r="I82" s="3">
        <v>1</v>
      </c>
      <c r="J82" s="8"/>
      <c r="K82" s="8"/>
      <c r="L82" s="1">
        <f t="shared" si="9"/>
        <v>1</v>
      </c>
      <c r="M82" s="8"/>
      <c r="N82" s="8"/>
      <c r="O82" s="92">
        <f t="shared" si="10"/>
        <v>0</v>
      </c>
      <c r="P82" s="103">
        <f t="shared" si="11"/>
        <v>1</v>
      </c>
    </row>
    <row r="83" spans="2:16" ht="12.75">
      <c r="B83" s="92" t="s">
        <v>106</v>
      </c>
      <c r="C83" s="8"/>
      <c r="D83" s="8"/>
      <c r="E83" s="8"/>
      <c r="F83" s="92">
        <f t="shared" si="8"/>
        <v>0</v>
      </c>
      <c r="G83" s="8"/>
      <c r="H83" s="8"/>
      <c r="I83" s="3"/>
      <c r="J83" s="8"/>
      <c r="K83" s="8">
        <v>2</v>
      </c>
      <c r="L83" s="1">
        <f t="shared" si="9"/>
        <v>2</v>
      </c>
      <c r="M83" s="8"/>
      <c r="N83" s="8">
        <v>1</v>
      </c>
      <c r="O83" s="92">
        <f t="shared" si="10"/>
        <v>1</v>
      </c>
      <c r="P83" s="103">
        <f t="shared" si="11"/>
        <v>3</v>
      </c>
    </row>
    <row r="84" spans="2:16" ht="12.75">
      <c r="B84" s="92" t="s">
        <v>101</v>
      </c>
      <c r="C84" s="8"/>
      <c r="D84" s="8"/>
      <c r="E84" s="8"/>
      <c r="F84" s="92">
        <f t="shared" si="8"/>
        <v>0</v>
      </c>
      <c r="G84" s="8"/>
      <c r="H84" s="8"/>
      <c r="I84" s="3"/>
      <c r="J84" s="8"/>
      <c r="K84" s="8"/>
      <c r="L84" s="1">
        <f t="shared" si="9"/>
        <v>0</v>
      </c>
      <c r="M84" s="8"/>
      <c r="N84" s="8"/>
      <c r="O84" s="92">
        <f t="shared" si="10"/>
        <v>0</v>
      </c>
      <c r="P84" s="103">
        <f t="shared" si="11"/>
        <v>0</v>
      </c>
    </row>
    <row r="85" spans="2:16" ht="12.75">
      <c r="B85" s="92" t="s">
        <v>102</v>
      </c>
      <c r="C85" s="8"/>
      <c r="D85" s="8"/>
      <c r="E85" s="8"/>
      <c r="F85" s="92">
        <f t="shared" si="8"/>
        <v>0</v>
      </c>
      <c r="G85" s="8"/>
      <c r="H85" s="8"/>
      <c r="I85" s="3">
        <v>1</v>
      </c>
      <c r="J85" s="8"/>
      <c r="K85" s="8"/>
      <c r="L85" s="1">
        <f t="shared" si="9"/>
        <v>1</v>
      </c>
      <c r="M85" s="8"/>
      <c r="N85" s="8"/>
      <c r="O85" s="92">
        <f t="shared" si="10"/>
        <v>0</v>
      </c>
      <c r="P85" s="103">
        <f t="shared" si="11"/>
        <v>1</v>
      </c>
    </row>
    <row r="86" spans="2:16" ht="12.75">
      <c r="B86" s="92" t="s">
        <v>103</v>
      </c>
      <c r="C86" s="8"/>
      <c r="D86" s="8"/>
      <c r="E86" s="8"/>
      <c r="F86" s="92">
        <f t="shared" si="8"/>
        <v>0</v>
      </c>
      <c r="G86" s="8"/>
      <c r="H86" s="8"/>
      <c r="I86" s="3"/>
      <c r="J86" s="8"/>
      <c r="K86" s="8"/>
      <c r="L86" s="1">
        <f t="shared" si="9"/>
        <v>0</v>
      </c>
      <c r="M86" s="8"/>
      <c r="N86" s="8"/>
      <c r="O86" s="92">
        <f t="shared" si="10"/>
        <v>0</v>
      </c>
      <c r="P86" s="103">
        <f t="shared" si="11"/>
        <v>0</v>
      </c>
    </row>
    <row r="87" spans="2:16" ht="12.75">
      <c r="B87" s="92" t="s">
        <v>104</v>
      </c>
      <c r="C87" s="8"/>
      <c r="D87" s="8"/>
      <c r="E87" s="8"/>
      <c r="F87" s="92">
        <f t="shared" si="8"/>
        <v>0</v>
      </c>
      <c r="G87" s="8">
        <v>1</v>
      </c>
      <c r="H87" s="8"/>
      <c r="I87" s="3"/>
      <c r="J87" s="8"/>
      <c r="K87" s="8">
        <v>1</v>
      </c>
      <c r="L87" s="1">
        <f t="shared" si="9"/>
        <v>2</v>
      </c>
      <c r="M87" s="8"/>
      <c r="N87" s="8"/>
      <c r="O87" s="92">
        <f t="shared" si="10"/>
        <v>0</v>
      </c>
      <c r="P87" s="103">
        <f t="shared" si="11"/>
        <v>2</v>
      </c>
    </row>
    <row r="88" spans="2:16" ht="12.75">
      <c r="B88" s="92" t="s">
        <v>105</v>
      </c>
      <c r="C88" s="8"/>
      <c r="D88" s="8"/>
      <c r="E88" s="8"/>
      <c r="F88" s="92">
        <f t="shared" si="8"/>
        <v>0</v>
      </c>
      <c r="G88" s="8"/>
      <c r="H88" s="8"/>
      <c r="I88" s="3">
        <v>1</v>
      </c>
      <c r="J88" s="8">
        <v>1</v>
      </c>
      <c r="K88" s="8"/>
      <c r="L88" s="1">
        <f t="shared" si="9"/>
        <v>2</v>
      </c>
      <c r="M88" s="8">
        <v>2</v>
      </c>
      <c r="N88" s="8"/>
      <c r="O88" s="92">
        <f t="shared" si="10"/>
        <v>2</v>
      </c>
      <c r="P88" s="103">
        <f t="shared" si="11"/>
        <v>4</v>
      </c>
    </row>
    <row r="89" spans="2:16" ht="12.75">
      <c r="B89" s="92" t="s">
        <v>110</v>
      </c>
      <c r="C89" s="8"/>
      <c r="D89" s="8"/>
      <c r="E89" s="8"/>
      <c r="F89" s="92">
        <f t="shared" si="8"/>
        <v>0</v>
      </c>
      <c r="G89" s="8">
        <v>4</v>
      </c>
      <c r="H89" s="8">
        <v>1</v>
      </c>
      <c r="I89" s="3"/>
      <c r="J89" s="8">
        <v>1</v>
      </c>
      <c r="K89" s="8"/>
      <c r="L89" s="1">
        <f t="shared" si="9"/>
        <v>6</v>
      </c>
      <c r="M89" s="8">
        <v>1</v>
      </c>
      <c r="N89" s="8">
        <v>1</v>
      </c>
      <c r="O89" s="92">
        <f t="shared" si="10"/>
        <v>2</v>
      </c>
      <c r="P89" s="103">
        <f t="shared" si="11"/>
        <v>8</v>
      </c>
    </row>
    <row r="90" spans="2:16" ht="12.75">
      <c r="B90" s="92" t="s">
        <v>107</v>
      </c>
      <c r="C90" s="8"/>
      <c r="D90" s="8"/>
      <c r="E90" s="8"/>
      <c r="F90" s="92">
        <f t="shared" si="8"/>
        <v>0</v>
      </c>
      <c r="G90" s="8"/>
      <c r="H90" s="8"/>
      <c r="I90" s="3"/>
      <c r="J90" s="8">
        <v>1</v>
      </c>
      <c r="K90" s="8">
        <v>1</v>
      </c>
      <c r="L90" s="1">
        <f t="shared" si="9"/>
        <v>2</v>
      </c>
      <c r="M90" s="8">
        <v>1</v>
      </c>
      <c r="N90" s="8">
        <v>1</v>
      </c>
      <c r="O90" s="92">
        <f t="shared" si="10"/>
        <v>2</v>
      </c>
      <c r="P90" s="103">
        <f t="shared" si="11"/>
        <v>4</v>
      </c>
    </row>
    <row r="91" spans="2:16" ht="12.75">
      <c r="B91" s="92" t="s">
        <v>111</v>
      </c>
      <c r="C91" s="8"/>
      <c r="D91" s="8"/>
      <c r="E91" s="8"/>
      <c r="F91" s="92">
        <f t="shared" si="8"/>
        <v>0</v>
      </c>
      <c r="G91" s="8"/>
      <c r="H91" s="8"/>
      <c r="I91" s="3"/>
      <c r="J91" s="8"/>
      <c r="K91" s="8"/>
      <c r="L91" s="1">
        <f t="shared" si="9"/>
        <v>0</v>
      </c>
      <c r="M91" s="8"/>
      <c r="N91" s="8"/>
      <c r="O91" s="92">
        <f t="shared" si="10"/>
        <v>0</v>
      </c>
      <c r="P91" s="103">
        <f t="shared" si="11"/>
        <v>0</v>
      </c>
    </row>
    <row r="92" spans="2:16" ht="12.75">
      <c r="B92" s="92" t="s">
        <v>112</v>
      </c>
      <c r="C92" s="8"/>
      <c r="D92" s="8"/>
      <c r="E92" s="8"/>
      <c r="F92" s="92">
        <f t="shared" si="8"/>
        <v>0</v>
      </c>
      <c r="G92" s="8"/>
      <c r="H92" s="8"/>
      <c r="I92" s="3"/>
      <c r="J92" s="8"/>
      <c r="K92" s="8"/>
      <c r="L92" s="1">
        <f t="shared" si="9"/>
        <v>0</v>
      </c>
      <c r="M92" s="8"/>
      <c r="N92" s="8"/>
      <c r="O92" s="92">
        <f t="shared" si="10"/>
        <v>0</v>
      </c>
      <c r="P92" s="103">
        <f t="shared" si="11"/>
        <v>0</v>
      </c>
    </row>
    <row r="93" spans="2:16" ht="12.75">
      <c r="B93" s="92" t="s">
        <v>176</v>
      </c>
      <c r="C93" s="8"/>
      <c r="D93" s="8"/>
      <c r="E93" s="8"/>
      <c r="F93" s="92">
        <f t="shared" si="8"/>
        <v>0</v>
      </c>
      <c r="G93" s="8"/>
      <c r="H93" s="8">
        <v>1</v>
      </c>
      <c r="I93" s="3"/>
      <c r="J93" s="8"/>
      <c r="K93" s="8"/>
      <c r="L93" s="1">
        <f t="shared" si="9"/>
        <v>1</v>
      </c>
      <c r="M93" s="8"/>
      <c r="N93" s="8"/>
      <c r="O93" s="92">
        <f t="shared" si="10"/>
        <v>0</v>
      </c>
      <c r="P93" s="103">
        <f t="shared" si="11"/>
        <v>1</v>
      </c>
    </row>
    <row r="94" spans="2:16" ht="12.75">
      <c r="B94" s="92" t="s">
        <v>113</v>
      </c>
      <c r="C94" s="8"/>
      <c r="D94" s="8"/>
      <c r="E94" s="8"/>
      <c r="F94" s="92">
        <f t="shared" si="8"/>
        <v>0</v>
      </c>
      <c r="G94" s="8"/>
      <c r="H94" s="8"/>
      <c r="I94" s="3"/>
      <c r="J94" s="8"/>
      <c r="K94" s="8"/>
      <c r="L94" s="1">
        <f t="shared" si="9"/>
        <v>0</v>
      </c>
      <c r="M94" s="8"/>
      <c r="N94" s="8"/>
      <c r="O94" s="92">
        <f t="shared" si="10"/>
        <v>0</v>
      </c>
      <c r="P94" s="103">
        <f t="shared" si="11"/>
        <v>0</v>
      </c>
    </row>
    <row r="95" spans="2:16" ht="12.75">
      <c r="B95" s="92" t="s">
        <v>114</v>
      </c>
      <c r="C95" s="8"/>
      <c r="D95" s="8"/>
      <c r="E95" s="8"/>
      <c r="F95" s="92">
        <f t="shared" si="8"/>
        <v>0</v>
      </c>
      <c r="G95" s="8"/>
      <c r="H95" s="8"/>
      <c r="I95" s="3"/>
      <c r="J95" s="8"/>
      <c r="K95" s="8"/>
      <c r="L95" s="1">
        <f t="shared" si="9"/>
        <v>0</v>
      </c>
      <c r="M95" s="8"/>
      <c r="N95" s="8"/>
      <c r="O95" s="92">
        <f t="shared" si="10"/>
        <v>0</v>
      </c>
      <c r="P95" s="103">
        <f t="shared" si="11"/>
        <v>0</v>
      </c>
    </row>
    <row r="96" spans="2:16" ht="12.75">
      <c r="B96" s="92" t="s">
        <v>108</v>
      </c>
      <c r="C96" s="4">
        <f aca="true" t="shared" si="12" ref="C96:O96">SUM(C77:C95)</f>
        <v>27</v>
      </c>
      <c r="D96" s="4">
        <f t="shared" si="12"/>
        <v>20</v>
      </c>
      <c r="E96" s="4">
        <f t="shared" si="12"/>
        <v>25</v>
      </c>
      <c r="F96" s="92">
        <f t="shared" si="12"/>
        <v>72</v>
      </c>
      <c r="G96" s="4">
        <f t="shared" si="12"/>
        <v>34</v>
      </c>
      <c r="H96" s="4">
        <f t="shared" si="12"/>
        <v>27</v>
      </c>
      <c r="I96" s="4">
        <f t="shared" si="12"/>
        <v>14</v>
      </c>
      <c r="J96" s="4">
        <f t="shared" si="12"/>
        <v>17</v>
      </c>
      <c r="K96" s="4">
        <f t="shared" si="12"/>
        <v>13</v>
      </c>
      <c r="L96" s="1">
        <f t="shared" si="9"/>
        <v>105</v>
      </c>
      <c r="M96" s="4">
        <f>SUM(M77:M95)</f>
        <v>12</v>
      </c>
      <c r="N96" s="4">
        <f>SUM(N77:N95)</f>
        <v>11</v>
      </c>
      <c r="O96" s="92">
        <f t="shared" si="12"/>
        <v>23</v>
      </c>
      <c r="P96" s="103">
        <f t="shared" si="11"/>
        <v>200</v>
      </c>
    </row>
    <row r="104" ht="12.75">
      <c r="B104" s="36" t="s">
        <v>2</v>
      </c>
    </row>
    <row r="105" ht="12.75">
      <c r="B105" s="32" t="s">
        <v>3</v>
      </c>
    </row>
    <row r="106" ht="12.75">
      <c r="B106" s="36" t="s">
        <v>4</v>
      </c>
    </row>
    <row r="107" ht="12.75">
      <c r="B107" s="32" t="s">
        <v>28</v>
      </c>
    </row>
    <row r="108" ht="12.75">
      <c r="B108" s="36" t="s">
        <v>29</v>
      </c>
    </row>
    <row r="109" ht="12.75">
      <c r="B109" s="32" t="s">
        <v>30</v>
      </c>
    </row>
    <row r="110" ht="12.75">
      <c r="B110" s="32" t="s">
        <v>31</v>
      </c>
    </row>
    <row r="111" ht="12.75">
      <c r="B111" s="32" t="s">
        <v>5</v>
      </c>
    </row>
    <row r="112" ht="12.75">
      <c r="B112" s="32" t="s">
        <v>6</v>
      </c>
    </row>
    <row r="113" ht="12.75">
      <c r="B113" s="36" t="s">
        <v>7</v>
      </c>
    </row>
    <row r="114" ht="12.75">
      <c r="B114" s="32" t="s">
        <v>32</v>
      </c>
    </row>
    <row r="115" ht="12.75">
      <c r="B115" s="32" t="s">
        <v>8</v>
      </c>
    </row>
    <row r="116" ht="12.75">
      <c r="B116" s="32" t="s">
        <v>10</v>
      </c>
    </row>
    <row r="117" ht="12.75">
      <c r="B117" s="32" t="s">
        <v>9</v>
      </c>
    </row>
    <row r="118" ht="12.75">
      <c r="B118" s="32" t="s">
        <v>12</v>
      </c>
    </row>
    <row r="119" ht="12.75">
      <c r="B119" s="32" t="s">
        <v>11</v>
      </c>
    </row>
    <row r="120" ht="12.75">
      <c r="B120" s="32" t="s">
        <v>13</v>
      </c>
    </row>
    <row r="121" ht="12.75">
      <c r="B121" s="32" t="s">
        <v>14</v>
      </c>
    </row>
    <row r="122" ht="12.75">
      <c r="B122" s="32" t="s">
        <v>33</v>
      </c>
    </row>
    <row r="123" ht="12.75">
      <c r="B123" s="32" t="s">
        <v>84</v>
      </c>
    </row>
    <row r="124" ht="12.75">
      <c r="B124" s="32" t="s">
        <v>15</v>
      </c>
    </row>
    <row r="125" ht="12.75">
      <c r="B125" s="36" t="s">
        <v>17</v>
      </c>
    </row>
    <row r="126" ht="12.75">
      <c r="B126" s="32" t="s">
        <v>16</v>
      </c>
    </row>
    <row r="127" ht="12.75">
      <c r="B127" s="32" t="s">
        <v>18</v>
      </c>
    </row>
    <row r="128" ht="12.75">
      <c r="B128" s="7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">
      <selection activeCell="A2" sqref="A2:G28"/>
    </sheetView>
  </sheetViews>
  <sheetFormatPr defaultColWidth="9.140625" defaultRowHeight="12.75"/>
  <cols>
    <col min="1" max="1" width="15.8515625" style="0" customWidth="1"/>
    <col min="2" max="2" width="7.140625" style="0" customWidth="1"/>
    <col min="3" max="3" width="7.57421875" style="0" customWidth="1"/>
    <col min="4" max="4" width="8.00390625" style="0" customWidth="1"/>
    <col min="5" max="6" width="7.421875" style="0" customWidth="1"/>
    <col min="7" max="7" width="5.57421875" style="0" customWidth="1"/>
  </cols>
  <sheetData>
    <row r="2" spans="1:7" ht="15.75">
      <c r="A2" s="147" t="s">
        <v>124</v>
      </c>
      <c r="B2" s="148"/>
      <c r="C2" s="148"/>
      <c r="D2" s="148"/>
      <c r="E2" s="148"/>
      <c r="F2" s="148"/>
      <c r="G2" s="148"/>
    </row>
    <row r="3" spans="1:7" ht="15.75">
      <c r="A3" s="146"/>
      <c r="B3" s="149" t="s">
        <v>120</v>
      </c>
      <c r="C3" s="149" t="s">
        <v>121</v>
      </c>
      <c r="D3" s="149" t="s">
        <v>122</v>
      </c>
      <c r="E3" s="150" t="s">
        <v>125</v>
      </c>
      <c r="F3" s="150" t="s">
        <v>130</v>
      </c>
      <c r="G3" s="146"/>
    </row>
    <row r="4" spans="1:7" ht="15.75">
      <c r="A4" s="149" t="s">
        <v>32</v>
      </c>
      <c r="B4" s="146">
        <v>30</v>
      </c>
      <c r="C4" s="146">
        <v>25</v>
      </c>
      <c r="D4" s="146">
        <v>19.05</v>
      </c>
      <c r="E4" s="146">
        <v>14.29</v>
      </c>
      <c r="F4" s="146">
        <v>13.33</v>
      </c>
      <c r="G4" s="152" t="s">
        <v>220</v>
      </c>
    </row>
    <row r="5" spans="1:7" ht="15.75">
      <c r="A5" s="149" t="s">
        <v>4</v>
      </c>
      <c r="B5" s="146">
        <v>44.44</v>
      </c>
      <c r="C5" s="146">
        <v>33.33</v>
      </c>
      <c r="D5" s="146">
        <v>34.29</v>
      </c>
      <c r="E5" s="146">
        <v>27.59</v>
      </c>
      <c r="F5" s="146">
        <v>17.86</v>
      </c>
      <c r="G5" s="152" t="s">
        <v>220</v>
      </c>
    </row>
    <row r="6" spans="1:7" ht="15.75">
      <c r="A6" s="149" t="s">
        <v>8</v>
      </c>
      <c r="B6" s="146">
        <v>19.79</v>
      </c>
      <c r="C6" s="146">
        <v>20.57</v>
      </c>
      <c r="D6" s="146">
        <v>22.01</v>
      </c>
      <c r="E6" s="146">
        <v>25.71</v>
      </c>
      <c r="F6" s="146">
        <v>26.43</v>
      </c>
      <c r="G6" s="152" t="s">
        <v>221</v>
      </c>
    </row>
    <row r="7" spans="1:7" ht="15.75">
      <c r="A7" s="149" t="s">
        <v>15</v>
      </c>
      <c r="B7" s="146">
        <v>34.44</v>
      </c>
      <c r="C7" s="146">
        <v>34.44</v>
      </c>
      <c r="D7" s="146">
        <v>39.47</v>
      </c>
      <c r="E7" s="146">
        <v>42.47</v>
      </c>
      <c r="F7" s="146">
        <v>32.39</v>
      </c>
      <c r="G7" s="152" t="s">
        <v>220</v>
      </c>
    </row>
    <row r="8" spans="1:7" ht="15.75">
      <c r="A8" s="149" t="s">
        <v>18</v>
      </c>
      <c r="B8" s="146">
        <v>31.08</v>
      </c>
      <c r="C8" s="146">
        <v>31.69</v>
      </c>
      <c r="D8" s="146">
        <v>32.54</v>
      </c>
      <c r="E8" s="146">
        <v>33.04</v>
      </c>
      <c r="F8" s="146">
        <v>36.36</v>
      </c>
      <c r="G8" s="152" t="s">
        <v>221</v>
      </c>
    </row>
    <row r="9" spans="1:7" ht="15.75">
      <c r="A9" s="149" t="s">
        <v>9</v>
      </c>
      <c r="B9" s="146">
        <v>43.39</v>
      </c>
      <c r="C9" s="146">
        <v>40.67</v>
      </c>
      <c r="D9" s="146">
        <v>38.78</v>
      </c>
      <c r="E9" s="146">
        <v>39.59</v>
      </c>
      <c r="F9" s="146">
        <v>39.02</v>
      </c>
      <c r="G9" s="152" t="s">
        <v>220</v>
      </c>
    </row>
    <row r="10" spans="1:7" ht="15.75">
      <c r="A10" s="149" t="s">
        <v>6</v>
      </c>
      <c r="B10" s="146">
        <v>31.33</v>
      </c>
      <c r="C10" s="146">
        <v>32.88</v>
      </c>
      <c r="D10" s="146">
        <v>33.8</v>
      </c>
      <c r="E10" s="146">
        <v>34.94</v>
      </c>
      <c r="F10" s="151">
        <v>39.51</v>
      </c>
      <c r="G10" s="152" t="s">
        <v>221</v>
      </c>
    </row>
    <row r="11" spans="1:7" ht="15.75">
      <c r="A11" s="149" t="s">
        <v>30</v>
      </c>
      <c r="B11" s="146">
        <v>32.63</v>
      </c>
      <c r="C11" s="146">
        <v>33.33</v>
      </c>
      <c r="D11" s="146">
        <v>37.7</v>
      </c>
      <c r="E11" s="146">
        <v>37.5</v>
      </c>
      <c r="F11" s="146">
        <v>40.09</v>
      </c>
      <c r="G11" s="152" t="s">
        <v>221</v>
      </c>
    </row>
    <row r="12" spans="1:7" ht="15.75">
      <c r="A12" s="149" t="s">
        <v>14</v>
      </c>
      <c r="B12" s="146">
        <v>36.51</v>
      </c>
      <c r="C12" s="146">
        <v>41.15</v>
      </c>
      <c r="D12" s="146">
        <v>41.27</v>
      </c>
      <c r="E12" s="146">
        <v>38.28</v>
      </c>
      <c r="F12" s="146">
        <v>40.15</v>
      </c>
      <c r="G12" s="152" t="s">
        <v>221</v>
      </c>
    </row>
    <row r="13" spans="1:7" ht="15.75">
      <c r="A13" s="149" t="s">
        <v>16</v>
      </c>
      <c r="B13" s="146">
        <v>38.69</v>
      </c>
      <c r="C13" s="146">
        <v>38.22</v>
      </c>
      <c r="D13" s="146">
        <v>41.69</v>
      </c>
      <c r="E13" s="146">
        <v>39.56</v>
      </c>
      <c r="F13" s="146">
        <v>40.98</v>
      </c>
      <c r="G13" s="152" t="s">
        <v>221</v>
      </c>
    </row>
    <row r="14" spans="1:7" ht="15.75">
      <c r="A14" s="149" t="s">
        <v>79</v>
      </c>
      <c r="B14" s="146">
        <v>42.64</v>
      </c>
      <c r="C14" s="146">
        <v>39.35</v>
      </c>
      <c r="D14" s="146">
        <v>41.06</v>
      </c>
      <c r="E14" s="146">
        <v>37.14</v>
      </c>
      <c r="F14" s="146">
        <v>41.99</v>
      </c>
      <c r="G14" s="152" t="s">
        <v>221</v>
      </c>
    </row>
    <row r="15" spans="1:7" ht="15.75">
      <c r="A15" s="150" t="s">
        <v>123</v>
      </c>
      <c r="B15" s="149">
        <v>41.92</v>
      </c>
      <c r="C15" s="149">
        <v>40.53</v>
      </c>
      <c r="D15" s="149">
        <v>42.31</v>
      </c>
      <c r="E15" s="149">
        <v>42.26</v>
      </c>
      <c r="F15" s="149">
        <v>44.02</v>
      </c>
      <c r="G15" s="152" t="s">
        <v>221</v>
      </c>
    </row>
    <row r="16" spans="1:7" ht="15.75">
      <c r="A16" s="149" t="s">
        <v>13</v>
      </c>
      <c r="B16" s="146">
        <v>43.93</v>
      </c>
      <c r="C16" s="146">
        <v>40.7</v>
      </c>
      <c r="D16" s="146">
        <v>38.16</v>
      </c>
      <c r="E16" s="146">
        <v>38.94</v>
      </c>
      <c r="F16" s="146">
        <v>44.14</v>
      </c>
      <c r="G16" s="152" t="s">
        <v>221</v>
      </c>
    </row>
    <row r="17" spans="1:7" ht="15.75">
      <c r="A17" s="149" t="s">
        <v>11</v>
      </c>
      <c r="B17" s="146">
        <v>32.62</v>
      </c>
      <c r="C17" s="146">
        <v>32.24</v>
      </c>
      <c r="D17" s="146">
        <v>36.42</v>
      </c>
      <c r="E17" s="146">
        <v>40</v>
      </c>
      <c r="F17" s="146">
        <v>44.44</v>
      </c>
      <c r="G17" s="152" t="s">
        <v>221</v>
      </c>
    </row>
    <row r="18" spans="1:7" ht="15.75">
      <c r="A18" s="149" t="s">
        <v>81</v>
      </c>
      <c r="B18" s="146">
        <v>47.99</v>
      </c>
      <c r="C18" s="146">
        <v>45.45</v>
      </c>
      <c r="D18" s="146">
        <v>51.43</v>
      </c>
      <c r="E18" s="146">
        <v>48.84</v>
      </c>
      <c r="F18" s="146">
        <v>44.62</v>
      </c>
      <c r="G18" s="152" t="s">
        <v>220</v>
      </c>
    </row>
    <row r="19" spans="1:7" ht="15.75">
      <c r="A19" s="149" t="s">
        <v>28</v>
      </c>
      <c r="B19" s="146">
        <v>38.78</v>
      </c>
      <c r="C19" s="146">
        <v>34.21</v>
      </c>
      <c r="D19" s="146">
        <v>41.71</v>
      </c>
      <c r="E19" s="146">
        <v>42.09</v>
      </c>
      <c r="F19" s="146">
        <v>45.11</v>
      </c>
      <c r="G19" s="152" t="s">
        <v>221</v>
      </c>
    </row>
    <row r="20" spans="1:7" ht="15.75">
      <c r="A20" s="150" t="s">
        <v>2</v>
      </c>
      <c r="B20" s="146">
        <v>43.97</v>
      </c>
      <c r="C20" s="146">
        <v>40.52</v>
      </c>
      <c r="D20" s="146">
        <v>45.93</v>
      </c>
      <c r="E20" s="146">
        <v>44.49</v>
      </c>
      <c r="F20" s="146">
        <v>45.32</v>
      </c>
      <c r="G20" s="152" t="s">
        <v>221</v>
      </c>
    </row>
    <row r="21" spans="1:7" ht="15.75">
      <c r="A21" s="149" t="s">
        <v>12</v>
      </c>
      <c r="B21" s="146">
        <v>50</v>
      </c>
      <c r="C21" s="146">
        <v>42.19</v>
      </c>
      <c r="D21" s="146">
        <v>51.79</v>
      </c>
      <c r="E21" s="146">
        <v>44.26</v>
      </c>
      <c r="F21" s="146">
        <v>45.45</v>
      </c>
      <c r="G21" s="152" t="s">
        <v>221</v>
      </c>
    </row>
    <row r="22" spans="1:7" ht="15.75">
      <c r="A22" s="149" t="s">
        <v>3</v>
      </c>
      <c r="B22" s="146">
        <v>38.46</v>
      </c>
      <c r="C22" s="146">
        <v>41.03</v>
      </c>
      <c r="D22" s="146">
        <v>39.78</v>
      </c>
      <c r="E22" s="146">
        <v>38.27</v>
      </c>
      <c r="F22" s="146">
        <v>47.14</v>
      </c>
      <c r="G22" s="152" t="s">
        <v>221</v>
      </c>
    </row>
    <row r="23" spans="1:7" ht="15.75">
      <c r="A23" s="149" t="s">
        <v>7</v>
      </c>
      <c r="B23" s="146">
        <v>42.42</v>
      </c>
      <c r="C23" s="146">
        <v>43.48</v>
      </c>
      <c r="D23" s="146">
        <v>40.28</v>
      </c>
      <c r="E23" s="146">
        <v>41.22</v>
      </c>
      <c r="F23" s="146">
        <v>47.33</v>
      </c>
      <c r="G23" s="152" t="s">
        <v>221</v>
      </c>
    </row>
    <row r="24" spans="1:7" ht="15.75">
      <c r="A24" s="150" t="s">
        <v>17</v>
      </c>
      <c r="B24" s="146">
        <v>52.78</v>
      </c>
      <c r="C24" s="146">
        <v>51.02</v>
      </c>
      <c r="D24" s="146">
        <v>50</v>
      </c>
      <c r="E24" s="146">
        <v>52.42</v>
      </c>
      <c r="F24" s="146">
        <v>49.17</v>
      </c>
      <c r="G24" s="152" t="s">
        <v>220</v>
      </c>
    </row>
    <row r="25" spans="1:7" ht="15.75">
      <c r="A25" s="149" t="s">
        <v>31</v>
      </c>
      <c r="B25" s="146">
        <v>45.27</v>
      </c>
      <c r="C25" s="146">
        <v>52.41</v>
      </c>
      <c r="D25" s="146">
        <v>46.89</v>
      </c>
      <c r="E25" s="146">
        <v>50.29</v>
      </c>
      <c r="F25" s="146">
        <v>50.82</v>
      </c>
      <c r="G25" s="152" t="s">
        <v>221</v>
      </c>
    </row>
    <row r="26" spans="1:7" ht="15.75">
      <c r="A26" s="150" t="s">
        <v>41</v>
      </c>
      <c r="B26" s="146">
        <v>53.08</v>
      </c>
      <c r="C26" s="146">
        <v>48.75</v>
      </c>
      <c r="D26" s="146">
        <v>50.11</v>
      </c>
      <c r="E26" s="146">
        <v>51.07</v>
      </c>
      <c r="F26" s="146">
        <v>51.57</v>
      </c>
      <c r="G26" s="152" t="s">
        <v>221</v>
      </c>
    </row>
    <row r="27" spans="1:7" ht="15.75">
      <c r="A27" s="149" t="s">
        <v>10</v>
      </c>
      <c r="B27" s="146">
        <v>57.45</v>
      </c>
      <c r="C27" s="146">
        <v>54.65</v>
      </c>
      <c r="D27" s="146">
        <v>47.42</v>
      </c>
      <c r="E27" s="146">
        <v>52.17</v>
      </c>
      <c r="F27" s="146">
        <v>54.65</v>
      </c>
      <c r="G27" s="152" t="s">
        <v>221</v>
      </c>
    </row>
    <row r="28" spans="1:7" ht="15.75">
      <c r="A28" s="149" t="s">
        <v>5</v>
      </c>
      <c r="B28" s="146">
        <v>47.98</v>
      </c>
      <c r="C28" s="146">
        <v>49.04</v>
      </c>
      <c r="D28" s="146">
        <v>50.73</v>
      </c>
      <c r="E28" s="146">
        <v>52.11</v>
      </c>
      <c r="F28" s="146">
        <v>55.12</v>
      </c>
      <c r="G28" s="152" t="s">
        <v>221</v>
      </c>
    </row>
  </sheetData>
  <autoFilter ref="F3:F28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7"/>
  <sheetViews>
    <sheetView workbookViewId="0" topLeftCell="A1">
      <selection activeCell="E34" sqref="E34"/>
    </sheetView>
  </sheetViews>
  <sheetFormatPr defaultColWidth="9.140625" defaultRowHeight="12.75"/>
  <cols>
    <col min="1" max="1" width="5.57421875" style="0" customWidth="1"/>
    <col min="2" max="2" width="18.7109375" style="0" customWidth="1"/>
    <col min="3" max="3" width="6.28125" style="0" customWidth="1"/>
    <col min="4" max="4" width="5.00390625" style="0" customWidth="1"/>
    <col min="5" max="5" width="6.421875" style="0" customWidth="1"/>
    <col min="6" max="6" width="5.7109375" style="0" customWidth="1"/>
    <col min="7" max="7" width="6.421875" style="0" customWidth="1"/>
    <col min="8" max="8" width="6.00390625" style="0" customWidth="1"/>
    <col min="9" max="9" width="4.7109375" style="0" customWidth="1"/>
    <col min="10" max="10" width="9.00390625" style="0" customWidth="1"/>
    <col min="11" max="11" width="5.7109375" style="0" hidden="1" customWidth="1"/>
    <col min="12" max="12" width="5.57421875" style="0" hidden="1" customWidth="1"/>
    <col min="13" max="13" width="19.140625" style="0" hidden="1" customWidth="1"/>
    <col min="14" max="14" width="7.8515625" style="0" hidden="1" customWidth="1"/>
    <col min="15" max="15" width="6.140625" style="0" hidden="1" customWidth="1"/>
    <col min="16" max="16" width="6.57421875" style="0" hidden="1" customWidth="1"/>
    <col min="17" max="17" width="6.28125" style="0" hidden="1" customWidth="1"/>
    <col min="18" max="18" width="7.57421875" style="0" hidden="1" customWidth="1"/>
    <col min="19" max="19" width="18.00390625" style="0" customWidth="1"/>
    <col min="20" max="20" width="7.00390625" style="0" customWidth="1"/>
    <col min="21" max="21" width="18.28125" style="0" customWidth="1"/>
    <col min="22" max="22" width="6.57421875" style="0" customWidth="1"/>
    <col min="23" max="23" width="5.421875" style="0" customWidth="1"/>
    <col min="24" max="24" width="6.7109375" style="0" customWidth="1"/>
    <col min="25" max="25" width="6.8515625" style="0" customWidth="1"/>
    <col min="26" max="26" width="7.140625" style="0" customWidth="1"/>
    <col min="27" max="27" width="5.140625" style="0" customWidth="1"/>
    <col min="28" max="28" width="4.8515625" style="0" customWidth="1"/>
  </cols>
  <sheetData>
    <row r="1" spans="2:33" ht="15.75">
      <c r="B1" s="5" t="s">
        <v>48</v>
      </c>
      <c r="C1" s="25" t="s">
        <v>88</v>
      </c>
      <c r="M1" s="5" t="s">
        <v>48</v>
      </c>
      <c r="N1" s="25" t="s">
        <v>76</v>
      </c>
      <c r="U1" s="5" t="s">
        <v>48</v>
      </c>
      <c r="V1" s="25" t="s">
        <v>88</v>
      </c>
      <c r="AF1" s="5" t="s">
        <v>48</v>
      </c>
      <c r="AG1" s="25" t="s">
        <v>76</v>
      </c>
    </row>
    <row r="2" spans="1:38" ht="12.75">
      <c r="A2" s="4" t="s">
        <v>20</v>
      </c>
      <c r="B2" s="4" t="s">
        <v>0</v>
      </c>
      <c r="C2" s="1" t="s">
        <v>35</v>
      </c>
      <c r="D2" s="6" t="s">
        <v>36</v>
      </c>
      <c r="E2" s="6" t="s">
        <v>37</v>
      </c>
      <c r="F2" s="7" t="s">
        <v>38</v>
      </c>
      <c r="G2" s="7" t="s">
        <v>37</v>
      </c>
      <c r="H2" s="2" t="s">
        <v>39</v>
      </c>
      <c r="I2" s="2" t="s">
        <v>47</v>
      </c>
      <c r="J2" s="23" t="s">
        <v>42</v>
      </c>
      <c r="K2" s="41"/>
      <c r="L2" s="4" t="s">
        <v>20</v>
      </c>
      <c r="M2" s="4" t="s">
        <v>0</v>
      </c>
      <c r="N2" s="1" t="s">
        <v>35</v>
      </c>
      <c r="O2" s="6" t="s">
        <v>36</v>
      </c>
      <c r="P2" s="6" t="s">
        <v>37</v>
      </c>
      <c r="Q2" s="7" t="s">
        <v>38</v>
      </c>
      <c r="R2" s="7" t="s">
        <v>37</v>
      </c>
      <c r="S2" s="41"/>
      <c r="T2" s="4" t="s">
        <v>20</v>
      </c>
      <c r="U2" s="4" t="s">
        <v>0</v>
      </c>
      <c r="V2" s="1" t="s">
        <v>35</v>
      </c>
      <c r="W2" s="6" t="s">
        <v>36</v>
      </c>
      <c r="X2" s="6" t="s">
        <v>37</v>
      </c>
      <c r="Y2" s="7" t="s">
        <v>38</v>
      </c>
      <c r="Z2" s="7" t="s">
        <v>37</v>
      </c>
      <c r="AA2" s="2" t="s">
        <v>39</v>
      </c>
      <c r="AB2" s="2" t="s">
        <v>47</v>
      </c>
      <c r="AC2" s="23" t="s">
        <v>42</v>
      </c>
      <c r="AD2" s="41"/>
      <c r="AE2" s="4" t="s">
        <v>20</v>
      </c>
      <c r="AF2" s="4" t="s">
        <v>0</v>
      </c>
      <c r="AG2" s="1" t="s">
        <v>35</v>
      </c>
      <c r="AH2" s="6" t="s">
        <v>36</v>
      </c>
      <c r="AI2" s="6" t="s">
        <v>37</v>
      </c>
      <c r="AJ2" s="7" t="s">
        <v>38</v>
      </c>
      <c r="AK2" s="7" t="s">
        <v>37</v>
      </c>
      <c r="AL2" s="41"/>
    </row>
    <row r="3" spans="1:38" ht="12.75">
      <c r="A3" s="11">
        <v>286</v>
      </c>
      <c r="B3" s="26" t="s">
        <v>2</v>
      </c>
      <c r="C3" s="8">
        <v>267</v>
      </c>
      <c r="D3" s="9">
        <v>21</v>
      </c>
      <c r="E3" s="20">
        <f>D3*100/C3</f>
        <v>7.865168539325842</v>
      </c>
      <c r="F3" s="10">
        <v>100</v>
      </c>
      <c r="G3" s="21">
        <f>F3*100/C3</f>
        <v>37.453183520599254</v>
      </c>
      <c r="H3" s="17">
        <v>5</v>
      </c>
      <c r="I3" s="17">
        <f>H3*100/C3</f>
        <v>1.8726591760299625</v>
      </c>
      <c r="J3" s="27">
        <f>E3+G3</f>
        <v>45.3183520599251</v>
      </c>
      <c r="K3" s="42"/>
      <c r="L3" s="11">
        <v>300</v>
      </c>
      <c r="M3" s="26" t="s">
        <v>2</v>
      </c>
      <c r="N3" s="8">
        <v>269</v>
      </c>
      <c r="O3" s="9">
        <v>29</v>
      </c>
      <c r="P3" s="20">
        <f>O3*100/N3</f>
        <v>10.780669144981413</v>
      </c>
      <c r="Q3" s="10">
        <v>80</v>
      </c>
      <c r="R3" s="21">
        <f>Q3*100/N3</f>
        <v>29.739776951672862</v>
      </c>
      <c r="S3" s="80" t="s">
        <v>206</v>
      </c>
      <c r="T3" s="11">
        <v>301</v>
      </c>
      <c r="U3" s="26" t="s">
        <v>2</v>
      </c>
      <c r="V3" s="8">
        <v>272</v>
      </c>
      <c r="W3" s="9">
        <v>16</v>
      </c>
      <c r="X3" s="20">
        <f>W3*100/V3</f>
        <v>5.882352941176471</v>
      </c>
      <c r="Y3" s="10">
        <v>105</v>
      </c>
      <c r="Z3" s="21">
        <f>Y3*100/V3</f>
        <v>38.60294117647059</v>
      </c>
      <c r="AA3" s="17">
        <v>4</v>
      </c>
      <c r="AB3" s="17">
        <f>AA3*100/V3</f>
        <v>1.4705882352941178</v>
      </c>
      <c r="AC3" s="27">
        <f>X3+Z3</f>
        <v>44.48529411764706</v>
      </c>
      <c r="AD3" s="42"/>
      <c r="AE3" s="11">
        <v>300</v>
      </c>
      <c r="AF3" s="26" t="s">
        <v>2</v>
      </c>
      <c r="AG3" s="8">
        <v>269</v>
      </c>
      <c r="AH3" s="9">
        <v>29</v>
      </c>
      <c r="AI3" s="20">
        <f>AH3*100/AG3</f>
        <v>10.780669144981413</v>
      </c>
      <c r="AJ3" s="10">
        <v>80</v>
      </c>
      <c r="AK3" s="21">
        <f>AJ3*100/AG3</f>
        <v>29.739776951672862</v>
      </c>
      <c r="AL3" s="41" t="s">
        <v>128</v>
      </c>
    </row>
    <row r="4" spans="1:38" ht="12.75">
      <c r="A4" s="1">
        <v>78</v>
      </c>
      <c r="B4" s="4" t="s">
        <v>3</v>
      </c>
      <c r="C4" s="3">
        <v>70</v>
      </c>
      <c r="D4" s="15">
        <v>3</v>
      </c>
      <c r="E4" s="20">
        <f aca="true" t="shared" si="0" ref="E4:E11">D4*100/C4</f>
        <v>4.285714285714286</v>
      </c>
      <c r="F4" s="16">
        <v>30</v>
      </c>
      <c r="G4" s="21">
        <f aca="true" t="shared" si="1" ref="G4:G11">F4*100/C4</f>
        <v>42.857142857142854</v>
      </c>
      <c r="H4" s="17">
        <v>2</v>
      </c>
      <c r="I4" s="17">
        <f aca="true" t="shared" si="2" ref="I4:I29">H4*100/C4</f>
        <v>2.857142857142857</v>
      </c>
      <c r="J4" s="27">
        <f aca="true" t="shared" si="3" ref="J4:J11">E4+G4</f>
        <v>47.14285714285714</v>
      </c>
      <c r="K4" s="43"/>
      <c r="L4" s="1">
        <v>95</v>
      </c>
      <c r="M4" s="4" t="s">
        <v>3</v>
      </c>
      <c r="N4" s="3">
        <v>78</v>
      </c>
      <c r="O4" s="15">
        <v>6</v>
      </c>
      <c r="P4" s="20">
        <f aca="true" t="shared" si="4" ref="P4:P11">O4*100/N4</f>
        <v>7.6923076923076925</v>
      </c>
      <c r="Q4" s="16">
        <v>26</v>
      </c>
      <c r="R4" s="21">
        <f aca="true" t="shared" si="5" ref="R4:R11">Q4*100/N4</f>
        <v>33.333333333333336</v>
      </c>
      <c r="S4" s="80" t="s">
        <v>132</v>
      </c>
      <c r="T4" s="1">
        <v>87</v>
      </c>
      <c r="U4" s="4" t="s">
        <v>3</v>
      </c>
      <c r="V4" s="3">
        <v>81</v>
      </c>
      <c r="W4" s="15">
        <v>4</v>
      </c>
      <c r="X4" s="20">
        <f aca="true" t="shared" si="6" ref="X4:X11">W4*100/V4</f>
        <v>4.938271604938271</v>
      </c>
      <c r="Y4" s="16">
        <v>27</v>
      </c>
      <c r="Z4" s="21">
        <f aca="true" t="shared" si="7" ref="Z4:Z11">Y4*100/V4</f>
        <v>33.333333333333336</v>
      </c>
      <c r="AA4" s="17">
        <v>4</v>
      </c>
      <c r="AB4" s="17">
        <f aca="true" t="shared" si="8" ref="AB4:AB29">AA4*100/V4</f>
        <v>4.938271604938271</v>
      </c>
      <c r="AC4" s="27">
        <f aca="true" t="shared" si="9" ref="AC4:AC11">X4+Z4</f>
        <v>38.27160493827161</v>
      </c>
      <c r="AD4" s="43"/>
      <c r="AE4" s="1">
        <v>95</v>
      </c>
      <c r="AF4" s="4" t="s">
        <v>3</v>
      </c>
      <c r="AG4" s="3">
        <v>78</v>
      </c>
      <c r="AH4" s="15">
        <v>6</v>
      </c>
      <c r="AI4" s="20">
        <f aca="true" t="shared" si="10" ref="AI4:AI11">AH4*100/AG4</f>
        <v>7.6923076923076925</v>
      </c>
      <c r="AJ4" s="16">
        <v>26</v>
      </c>
      <c r="AK4" s="21">
        <f aca="true" t="shared" si="11" ref="AK4:AK11">AJ4*100/AG4</f>
        <v>33.333333333333336</v>
      </c>
      <c r="AL4" s="41"/>
    </row>
    <row r="5" spans="1:38" ht="12.75">
      <c r="A5" s="1">
        <v>398</v>
      </c>
      <c r="B5" s="4" t="s">
        <v>28</v>
      </c>
      <c r="C5" s="3">
        <v>348</v>
      </c>
      <c r="D5" s="15">
        <v>26</v>
      </c>
      <c r="E5" s="20">
        <f t="shared" si="0"/>
        <v>7.471264367816092</v>
      </c>
      <c r="F5" s="16">
        <v>131</v>
      </c>
      <c r="G5" s="21">
        <f t="shared" si="1"/>
        <v>37.64367816091954</v>
      </c>
      <c r="H5" s="17">
        <v>4</v>
      </c>
      <c r="I5" s="17">
        <f t="shared" si="2"/>
        <v>1.1494252873563218</v>
      </c>
      <c r="J5" s="27">
        <f t="shared" si="3"/>
        <v>45.11494252873563</v>
      </c>
      <c r="K5" s="43" t="s">
        <v>86</v>
      </c>
      <c r="L5" s="1">
        <v>414</v>
      </c>
      <c r="M5" s="4" t="s">
        <v>28</v>
      </c>
      <c r="N5" s="3">
        <v>380</v>
      </c>
      <c r="O5" s="15">
        <v>17</v>
      </c>
      <c r="P5" s="20">
        <f t="shared" si="4"/>
        <v>4.473684210526316</v>
      </c>
      <c r="Q5" s="16">
        <v>113</v>
      </c>
      <c r="R5" s="21">
        <f t="shared" si="5"/>
        <v>29.736842105263158</v>
      </c>
      <c r="S5" s="80" t="s">
        <v>199</v>
      </c>
      <c r="T5" s="1">
        <v>403</v>
      </c>
      <c r="U5" s="4" t="s">
        <v>28</v>
      </c>
      <c r="V5" s="3">
        <v>354</v>
      </c>
      <c r="W5" s="15">
        <v>22</v>
      </c>
      <c r="X5" s="20">
        <f t="shared" si="6"/>
        <v>6.214689265536723</v>
      </c>
      <c r="Y5" s="16">
        <v>127</v>
      </c>
      <c r="Z5" s="21">
        <f t="shared" si="7"/>
        <v>35.87570621468927</v>
      </c>
      <c r="AA5" s="17">
        <v>1</v>
      </c>
      <c r="AB5" s="17">
        <f t="shared" si="8"/>
        <v>0.2824858757062147</v>
      </c>
      <c r="AC5" s="28">
        <f t="shared" si="9"/>
        <v>42.09039548022599</v>
      </c>
      <c r="AD5" s="43" t="s">
        <v>86</v>
      </c>
      <c r="AE5" s="1">
        <v>414</v>
      </c>
      <c r="AF5" s="4" t="s">
        <v>28</v>
      </c>
      <c r="AG5" s="3">
        <v>380</v>
      </c>
      <c r="AH5" s="15">
        <v>17</v>
      </c>
      <c r="AI5" s="20">
        <f t="shared" si="10"/>
        <v>4.473684210526316</v>
      </c>
      <c r="AJ5" s="16">
        <v>113</v>
      </c>
      <c r="AK5" s="21">
        <f t="shared" si="11"/>
        <v>29.736842105263158</v>
      </c>
      <c r="AL5" s="41"/>
    </row>
    <row r="6" spans="1:38" ht="12.75">
      <c r="A6" s="11">
        <v>531</v>
      </c>
      <c r="B6" s="26" t="s">
        <v>41</v>
      </c>
      <c r="C6" s="18">
        <v>477</v>
      </c>
      <c r="D6" s="14">
        <v>49</v>
      </c>
      <c r="E6" s="20">
        <f t="shared" si="0"/>
        <v>10.272536687631026</v>
      </c>
      <c r="F6" s="19">
        <v>197</v>
      </c>
      <c r="G6" s="21">
        <f t="shared" si="1"/>
        <v>41.299790356394126</v>
      </c>
      <c r="H6" s="44">
        <v>1</v>
      </c>
      <c r="I6" s="17">
        <f t="shared" si="2"/>
        <v>0.20964360587002095</v>
      </c>
      <c r="J6" s="27">
        <f t="shared" si="3"/>
        <v>51.57232704402515</v>
      </c>
      <c r="K6" s="43"/>
      <c r="L6" s="11">
        <v>518</v>
      </c>
      <c r="M6" s="26" t="s">
        <v>41</v>
      </c>
      <c r="N6" s="18">
        <v>441</v>
      </c>
      <c r="O6" s="14">
        <v>40</v>
      </c>
      <c r="P6" s="20">
        <f t="shared" si="4"/>
        <v>9.070294784580499</v>
      </c>
      <c r="Q6" s="19">
        <v>175</v>
      </c>
      <c r="R6" s="21">
        <f t="shared" si="5"/>
        <v>39.682539682539684</v>
      </c>
      <c r="S6" s="80" t="s">
        <v>132</v>
      </c>
      <c r="T6" s="11">
        <v>521</v>
      </c>
      <c r="U6" s="26" t="s">
        <v>41</v>
      </c>
      <c r="V6" s="18">
        <v>468</v>
      </c>
      <c r="W6" s="14">
        <v>47</v>
      </c>
      <c r="X6" s="20">
        <f t="shared" si="6"/>
        <v>10.042735042735043</v>
      </c>
      <c r="Y6" s="19">
        <v>192</v>
      </c>
      <c r="Z6" s="21">
        <f t="shared" si="7"/>
        <v>41.02564102564103</v>
      </c>
      <c r="AA6" s="44">
        <v>0</v>
      </c>
      <c r="AB6" s="17">
        <f t="shared" si="8"/>
        <v>0</v>
      </c>
      <c r="AC6" s="28">
        <f t="shared" si="9"/>
        <v>51.06837606837607</v>
      </c>
      <c r="AD6" s="43"/>
      <c r="AE6" s="11">
        <v>518</v>
      </c>
      <c r="AF6" s="26" t="s">
        <v>41</v>
      </c>
      <c r="AG6" s="18">
        <v>441</v>
      </c>
      <c r="AH6" s="14">
        <v>40</v>
      </c>
      <c r="AI6" s="20">
        <f t="shared" si="10"/>
        <v>9.070294784580499</v>
      </c>
      <c r="AJ6" s="19">
        <v>175</v>
      </c>
      <c r="AK6" s="21">
        <f t="shared" si="11"/>
        <v>39.682539682539684</v>
      </c>
      <c r="AL6" s="41"/>
    </row>
    <row r="7" spans="1:38" ht="25.5">
      <c r="A7" s="1">
        <v>274</v>
      </c>
      <c r="B7" s="4" t="s">
        <v>30</v>
      </c>
      <c r="C7" s="3">
        <v>222</v>
      </c>
      <c r="D7" s="15">
        <v>25</v>
      </c>
      <c r="E7" s="20">
        <f t="shared" si="0"/>
        <v>11.26126126126126</v>
      </c>
      <c r="F7" s="16">
        <v>64</v>
      </c>
      <c r="G7" s="21">
        <f t="shared" si="1"/>
        <v>28.82882882882883</v>
      </c>
      <c r="H7" s="17">
        <v>11</v>
      </c>
      <c r="I7" s="17">
        <f t="shared" si="2"/>
        <v>4.954954954954955</v>
      </c>
      <c r="J7" s="27">
        <f t="shared" si="3"/>
        <v>40.09009009009009</v>
      </c>
      <c r="K7" s="43"/>
      <c r="L7" s="1">
        <v>213</v>
      </c>
      <c r="M7" s="4" t="s">
        <v>30</v>
      </c>
      <c r="N7" s="3">
        <v>189</v>
      </c>
      <c r="O7" s="15">
        <v>7</v>
      </c>
      <c r="P7" s="20">
        <f t="shared" si="4"/>
        <v>3.7037037037037037</v>
      </c>
      <c r="Q7" s="16">
        <v>56</v>
      </c>
      <c r="R7" s="21">
        <f t="shared" si="5"/>
        <v>29.62962962962963</v>
      </c>
      <c r="S7" s="80" t="s">
        <v>204</v>
      </c>
      <c r="T7" s="1">
        <v>231</v>
      </c>
      <c r="U7" s="4" t="s">
        <v>30</v>
      </c>
      <c r="V7" s="3">
        <v>192</v>
      </c>
      <c r="W7" s="15">
        <v>10</v>
      </c>
      <c r="X7" s="20">
        <f t="shared" si="6"/>
        <v>5.208333333333333</v>
      </c>
      <c r="Y7" s="16">
        <v>62</v>
      </c>
      <c r="Z7" s="21">
        <f t="shared" si="7"/>
        <v>32.291666666666664</v>
      </c>
      <c r="AA7" s="17">
        <v>1</v>
      </c>
      <c r="AB7" s="17">
        <f t="shared" si="8"/>
        <v>0.5208333333333334</v>
      </c>
      <c r="AC7" s="27">
        <f t="shared" si="9"/>
        <v>37.5</v>
      </c>
      <c r="AD7" s="43"/>
      <c r="AE7" s="1">
        <v>213</v>
      </c>
      <c r="AF7" s="4" t="s">
        <v>30</v>
      </c>
      <c r="AG7" s="3">
        <v>189</v>
      </c>
      <c r="AH7" s="15">
        <v>7</v>
      </c>
      <c r="AI7" s="20">
        <f t="shared" si="10"/>
        <v>3.7037037037037037</v>
      </c>
      <c r="AJ7" s="16">
        <v>56</v>
      </c>
      <c r="AK7" s="21">
        <f t="shared" si="11"/>
        <v>29.62962962962963</v>
      </c>
      <c r="AL7" s="41" t="s">
        <v>115</v>
      </c>
    </row>
    <row r="8" spans="1:38" ht="12.75">
      <c r="A8" s="1">
        <v>205</v>
      </c>
      <c r="B8" s="4" t="s">
        <v>31</v>
      </c>
      <c r="C8" s="3">
        <v>183</v>
      </c>
      <c r="D8" s="15">
        <v>20</v>
      </c>
      <c r="E8" s="20">
        <f t="shared" si="0"/>
        <v>10.92896174863388</v>
      </c>
      <c r="F8" s="16">
        <v>73</v>
      </c>
      <c r="G8" s="21">
        <f t="shared" si="1"/>
        <v>39.89071038251366</v>
      </c>
      <c r="H8" s="17">
        <v>2</v>
      </c>
      <c r="I8" s="17">
        <f t="shared" si="2"/>
        <v>1.092896174863388</v>
      </c>
      <c r="J8" s="27">
        <f t="shared" si="3"/>
        <v>50.81967213114754</v>
      </c>
      <c r="K8" s="43" t="s">
        <v>82</v>
      </c>
      <c r="L8" s="1">
        <v>201</v>
      </c>
      <c r="M8" s="4" t="s">
        <v>31</v>
      </c>
      <c r="N8" s="3">
        <v>187</v>
      </c>
      <c r="O8" s="15">
        <v>24</v>
      </c>
      <c r="P8" s="20">
        <f t="shared" si="4"/>
        <v>12.834224598930481</v>
      </c>
      <c r="Q8" s="16">
        <v>74</v>
      </c>
      <c r="R8" s="21">
        <f t="shared" si="5"/>
        <v>39.57219251336898</v>
      </c>
      <c r="S8" s="80"/>
      <c r="T8" s="1">
        <v>197</v>
      </c>
      <c r="U8" s="4" t="s">
        <v>31</v>
      </c>
      <c r="V8" s="3">
        <v>175</v>
      </c>
      <c r="W8" s="15">
        <v>19</v>
      </c>
      <c r="X8" s="20">
        <f t="shared" si="6"/>
        <v>10.857142857142858</v>
      </c>
      <c r="Y8" s="16">
        <v>69</v>
      </c>
      <c r="Z8" s="21">
        <f t="shared" si="7"/>
        <v>39.42857142857143</v>
      </c>
      <c r="AA8" s="17">
        <v>3</v>
      </c>
      <c r="AB8" s="17">
        <f t="shared" si="8"/>
        <v>1.7142857142857142</v>
      </c>
      <c r="AC8" s="28">
        <f t="shared" si="9"/>
        <v>50.28571428571429</v>
      </c>
      <c r="AD8" s="43" t="s">
        <v>82</v>
      </c>
      <c r="AE8" s="1">
        <v>201</v>
      </c>
      <c r="AF8" s="4" t="s">
        <v>31</v>
      </c>
      <c r="AG8" s="3">
        <v>187</v>
      </c>
      <c r="AH8" s="15">
        <v>24</v>
      </c>
      <c r="AI8" s="20">
        <f t="shared" si="10"/>
        <v>12.834224598930481</v>
      </c>
      <c r="AJ8" s="16">
        <v>74</v>
      </c>
      <c r="AK8" s="21">
        <f t="shared" si="11"/>
        <v>39.57219251336898</v>
      </c>
      <c r="AL8" s="41" t="s">
        <v>126</v>
      </c>
    </row>
    <row r="9" spans="1:38" ht="12.75">
      <c r="A9" s="1">
        <v>32</v>
      </c>
      <c r="B9" s="4" t="s">
        <v>4</v>
      </c>
      <c r="C9" s="3">
        <v>28</v>
      </c>
      <c r="D9" s="15">
        <v>1</v>
      </c>
      <c r="E9" s="20">
        <f t="shared" si="0"/>
        <v>3.5714285714285716</v>
      </c>
      <c r="F9" s="16">
        <v>4</v>
      </c>
      <c r="G9" s="21">
        <f t="shared" si="1"/>
        <v>14.285714285714286</v>
      </c>
      <c r="H9" s="17">
        <v>1</v>
      </c>
      <c r="I9" s="17">
        <f t="shared" si="2"/>
        <v>3.5714285714285716</v>
      </c>
      <c r="J9" s="27">
        <f t="shared" si="3"/>
        <v>17.857142857142858</v>
      </c>
      <c r="K9" s="43"/>
      <c r="L9" s="1">
        <v>38</v>
      </c>
      <c r="M9" s="4" t="s">
        <v>4</v>
      </c>
      <c r="N9" s="3">
        <v>36</v>
      </c>
      <c r="O9" s="15">
        <v>1</v>
      </c>
      <c r="P9" s="20">
        <f t="shared" si="4"/>
        <v>2.7777777777777777</v>
      </c>
      <c r="Q9" s="16">
        <v>11</v>
      </c>
      <c r="R9" s="21">
        <f t="shared" si="5"/>
        <v>30.555555555555557</v>
      </c>
      <c r="S9" s="80" t="s">
        <v>203</v>
      </c>
      <c r="T9" s="1">
        <v>31</v>
      </c>
      <c r="U9" s="4" t="s">
        <v>4</v>
      </c>
      <c r="V9" s="3">
        <v>29</v>
      </c>
      <c r="W9" s="15">
        <v>2</v>
      </c>
      <c r="X9" s="20">
        <f t="shared" si="6"/>
        <v>6.896551724137931</v>
      </c>
      <c r="Y9" s="16">
        <v>6</v>
      </c>
      <c r="Z9" s="21">
        <f t="shared" si="7"/>
        <v>20.689655172413794</v>
      </c>
      <c r="AA9" s="17">
        <v>0</v>
      </c>
      <c r="AB9" s="17">
        <f t="shared" si="8"/>
        <v>0</v>
      </c>
      <c r="AC9" s="27">
        <f t="shared" si="9"/>
        <v>27.586206896551722</v>
      </c>
      <c r="AD9" s="43"/>
      <c r="AE9" s="1">
        <v>38</v>
      </c>
      <c r="AF9" s="4" t="s">
        <v>4</v>
      </c>
      <c r="AG9" s="3">
        <v>36</v>
      </c>
      <c r="AH9" s="15">
        <v>1</v>
      </c>
      <c r="AI9" s="20">
        <f t="shared" si="10"/>
        <v>2.7777777777777777</v>
      </c>
      <c r="AJ9" s="16">
        <v>11</v>
      </c>
      <c r="AK9" s="21">
        <f t="shared" si="11"/>
        <v>30.555555555555557</v>
      </c>
      <c r="AL9" s="41"/>
    </row>
    <row r="10" spans="1:38" ht="25.5">
      <c r="A10" s="1">
        <v>240</v>
      </c>
      <c r="B10" s="4" t="s">
        <v>5</v>
      </c>
      <c r="C10" s="3">
        <v>205</v>
      </c>
      <c r="D10" s="15">
        <v>29</v>
      </c>
      <c r="E10" s="20">
        <f t="shared" si="0"/>
        <v>14.146341463414634</v>
      </c>
      <c r="F10" s="16">
        <v>84</v>
      </c>
      <c r="G10" s="21">
        <f t="shared" si="1"/>
        <v>40.97560975609756</v>
      </c>
      <c r="H10" s="17">
        <v>5</v>
      </c>
      <c r="I10" s="17">
        <f t="shared" si="2"/>
        <v>2.4390243902439024</v>
      </c>
      <c r="J10" s="27">
        <f t="shared" si="3"/>
        <v>55.1219512195122</v>
      </c>
      <c r="K10" s="43"/>
      <c r="L10" s="1">
        <v>235</v>
      </c>
      <c r="M10" s="4" t="s">
        <v>5</v>
      </c>
      <c r="N10" s="3">
        <v>208</v>
      </c>
      <c r="O10" s="15">
        <v>18</v>
      </c>
      <c r="P10" s="20">
        <f t="shared" si="4"/>
        <v>8.653846153846153</v>
      </c>
      <c r="Q10" s="16">
        <v>84</v>
      </c>
      <c r="R10" s="21">
        <f t="shared" si="5"/>
        <v>40.38461538461539</v>
      </c>
      <c r="S10" s="80" t="s">
        <v>205</v>
      </c>
      <c r="T10" s="1">
        <v>235</v>
      </c>
      <c r="U10" s="4" t="s">
        <v>5</v>
      </c>
      <c r="V10" s="3">
        <v>213</v>
      </c>
      <c r="W10" s="15">
        <v>24</v>
      </c>
      <c r="X10" s="20">
        <f t="shared" si="6"/>
        <v>11.267605633802816</v>
      </c>
      <c r="Y10" s="16">
        <v>87</v>
      </c>
      <c r="Z10" s="21">
        <f t="shared" si="7"/>
        <v>40.84507042253521</v>
      </c>
      <c r="AA10" s="17">
        <v>1</v>
      </c>
      <c r="AB10" s="17">
        <f t="shared" si="8"/>
        <v>0.4694835680751174</v>
      </c>
      <c r="AC10" s="28">
        <f t="shared" si="9"/>
        <v>52.112676056338024</v>
      </c>
      <c r="AD10" s="43"/>
      <c r="AE10" s="1">
        <v>235</v>
      </c>
      <c r="AF10" s="4" t="s">
        <v>5</v>
      </c>
      <c r="AG10" s="3">
        <v>208</v>
      </c>
      <c r="AH10" s="15">
        <v>18</v>
      </c>
      <c r="AI10" s="20">
        <f t="shared" si="10"/>
        <v>8.653846153846153</v>
      </c>
      <c r="AJ10" s="16">
        <v>84</v>
      </c>
      <c r="AK10" s="21">
        <f t="shared" si="11"/>
        <v>40.38461538461539</v>
      </c>
      <c r="AL10" s="41"/>
    </row>
    <row r="11" spans="1:38" ht="13.5" customHeight="1">
      <c r="A11" s="1">
        <v>86</v>
      </c>
      <c r="B11" s="4" t="s">
        <v>6</v>
      </c>
      <c r="C11" s="3">
        <v>81</v>
      </c>
      <c r="D11" s="15">
        <v>0</v>
      </c>
      <c r="E11" s="20">
        <f t="shared" si="0"/>
        <v>0</v>
      </c>
      <c r="F11" s="16">
        <v>32</v>
      </c>
      <c r="G11" s="21">
        <f t="shared" si="1"/>
        <v>39.50617283950617</v>
      </c>
      <c r="H11" s="17">
        <v>1</v>
      </c>
      <c r="I11" s="17">
        <f t="shared" si="2"/>
        <v>1.2345679012345678</v>
      </c>
      <c r="J11" s="27">
        <f t="shared" si="3"/>
        <v>39.50617283950617</v>
      </c>
      <c r="K11" s="43"/>
      <c r="L11" s="1">
        <v>84</v>
      </c>
      <c r="M11" s="4" t="s">
        <v>6</v>
      </c>
      <c r="N11" s="3">
        <v>73</v>
      </c>
      <c r="O11" s="15">
        <v>0</v>
      </c>
      <c r="P11" s="20">
        <f t="shared" si="4"/>
        <v>0</v>
      </c>
      <c r="Q11" s="16">
        <v>24</v>
      </c>
      <c r="R11" s="21">
        <f t="shared" si="5"/>
        <v>32.87671232876713</v>
      </c>
      <c r="S11" s="80"/>
      <c r="T11" s="1">
        <v>92</v>
      </c>
      <c r="U11" s="4" t="s">
        <v>6</v>
      </c>
      <c r="V11" s="3">
        <v>83</v>
      </c>
      <c r="W11" s="15">
        <v>0</v>
      </c>
      <c r="X11" s="20">
        <f t="shared" si="6"/>
        <v>0</v>
      </c>
      <c r="Y11" s="16">
        <v>29</v>
      </c>
      <c r="Z11" s="21">
        <f t="shared" si="7"/>
        <v>34.93975903614458</v>
      </c>
      <c r="AA11" s="17">
        <v>2</v>
      </c>
      <c r="AB11" s="17">
        <f t="shared" si="8"/>
        <v>2.4096385542168677</v>
      </c>
      <c r="AC11" s="28">
        <f t="shared" si="9"/>
        <v>34.93975903614458</v>
      </c>
      <c r="AD11" s="43"/>
      <c r="AE11" s="1">
        <v>84</v>
      </c>
      <c r="AF11" s="4" t="s">
        <v>6</v>
      </c>
      <c r="AG11" s="3">
        <v>73</v>
      </c>
      <c r="AH11" s="15">
        <v>0</v>
      </c>
      <c r="AI11" s="20">
        <f t="shared" si="10"/>
        <v>0</v>
      </c>
      <c r="AJ11" s="16">
        <v>24</v>
      </c>
      <c r="AK11" s="21">
        <f t="shared" si="11"/>
        <v>32.87671232876713</v>
      </c>
      <c r="AL11" s="41"/>
    </row>
    <row r="12" spans="1:38" ht="25.5">
      <c r="A12" s="1">
        <v>173</v>
      </c>
      <c r="B12" s="4" t="s">
        <v>7</v>
      </c>
      <c r="C12" s="3">
        <v>150</v>
      </c>
      <c r="D12" s="15">
        <v>10</v>
      </c>
      <c r="E12" s="20">
        <f>D12*100/C12</f>
        <v>6.666666666666667</v>
      </c>
      <c r="F12" s="16">
        <v>61</v>
      </c>
      <c r="G12" s="22">
        <f>F12*100/C12</f>
        <v>40.666666666666664</v>
      </c>
      <c r="H12" s="17">
        <v>3</v>
      </c>
      <c r="I12" s="17">
        <f t="shared" si="2"/>
        <v>2</v>
      </c>
      <c r="J12" s="27">
        <f>E12+G12</f>
        <v>47.33333333333333</v>
      </c>
      <c r="K12" s="43"/>
      <c r="L12" s="1">
        <v>175</v>
      </c>
      <c r="M12" s="4" t="s">
        <v>7</v>
      </c>
      <c r="N12" s="3">
        <v>161</v>
      </c>
      <c r="O12" s="15">
        <v>3</v>
      </c>
      <c r="P12" s="20">
        <f>O12*100/N12</f>
        <v>1.8633540372670807</v>
      </c>
      <c r="Q12" s="16">
        <v>67</v>
      </c>
      <c r="R12" s="22">
        <f>Q12*100/N12</f>
        <v>41.61490683229814</v>
      </c>
      <c r="S12" s="80" t="s">
        <v>208</v>
      </c>
      <c r="T12" s="1">
        <v>169</v>
      </c>
      <c r="U12" s="4" t="s">
        <v>7</v>
      </c>
      <c r="V12" s="3">
        <v>148</v>
      </c>
      <c r="W12" s="15">
        <v>4</v>
      </c>
      <c r="X12" s="20">
        <f>W12*100/V12</f>
        <v>2.7027027027027026</v>
      </c>
      <c r="Y12" s="16">
        <v>57</v>
      </c>
      <c r="Z12" s="22">
        <f>Y12*100/V12</f>
        <v>38.513513513513516</v>
      </c>
      <c r="AA12" s="17">
        <v>1</v>
      </c>
      <c r="AB12" s="17">
        <f t="shared" si="8"/>
        <v>0.6756756756756757</v>
      </c>
      <c r="AC12" s="28">
        <f>X12+Z12</f>
        <v>41.21621621621622</v>
      </c>
      <c r="AD12" s="43"/>
      <c r="AE12" s="1">
        <v>175</v>
      </c>
      <c r="AF12" s="4" t="s">
        <v>7</v>
      </c>
      <c r="AG12" s="3">
        <v>161</v>
      </c>
      <c r="AH12" s="15">
        <v>3</v>
      </c>
      <c r="AI12" s="20">
        <f>AH12*100/AG12</f>
        <v>1.8633540372670807</v>
      </c>
      <c r="AJ12" s="16">
        <v>67</v>
      </c>
      <c r="AK12" s="22">
        <f>AJ12*100/AG12</f>
        <v>41.61490683229814</v>
      </c>
      <c r="AL12" s="41"/>
    </row>
    <row r="13" spans="1:38" ht="12.75">
      <c r="A13" s="1">
        <v>17</v>
      </c>
      <c r="B13" s="4" t="s">
        <v>32</v>
      </c>
      <c r="C13" s="3">
        <v>15</v>
      </c>
      <c r="D13" s="15">
        <v>0</v>
      </c>
      <c r="E13" s="20">
        <f aca="true" t="shared" si="12" ref="E13:E29">D13*100/C13</f>
        <v>0</v>
      </c>
      <c r="F13" s="16">
        <v>2</v>
      </c>
      <c r="G13" s="22">
        <f aca="true" t="shared" si="13" ref="G13:G29">F13*100/C13</f>
        <v>13.333333333333334</v>
      </c>
      <c r="H13" s="17">
        <v>1</v>
      </c>
      <c r="I13" s="17">
        <f t="shared" si="2"/>
        <v>6.666666666666667</v>
      </c>
      <c r="J13" s="27">
        <f aca="true" t="shared" si="14" ref="J13:J29">E13+G13</f>
        <v>13.333333333333334</v>
      </c>
      <c r="K13" s="43"/>
      <c r="L13" s="1">
        <v>22</v>
      </c>
      <c r="M13" s="4" t="s">
        <v>32</v>
      </c>
      <c r="N13" s="3">
        <v>20</v>
      </c>
      <c r="O13" s="15">
        <v>0</v>
      </c>
      <c r="P13" s="20">
        <f aca="true" t="shared" si="15" ref="P13:P27">O13*100/N13</f>
        <v>0</v>
      </c>
      <c r="Q13" s="16">
        <v>5</v>
      </c>
      <c r="R13" s="22">
        <f aca="true" t="shared" si="16" ref="R13:R27">Q13*100/N13</f>
        <v>25</v>
      </c>
      <c r="S13" s="80" t="s">
        <v>132</v>
      </c>
      <c r="T13" s="1">
        <v>14</v>
      </c>
      <c r="U13" s="4" t="s">
        <v>32</v>
      </c>
      <c r="V13" s="3">
        <v>14</v>
      </c>
      <c r="W13" s="15">
        <v>0</v>
      </c>
      <c r="X13" s="20">
        <f aca="true" t="shared" si="17" ref="X13:X29">W13*100/V13</f>
        <v>0</v>
      </c>
      <c r="Y13" s="16">
        <v>2</v>
      </c>
      <c r="Z13" s="22">
        <f aca="true" t="shared" si="18" ref="Z13:Z29">Y13*100/V13</f>
        <v>14.285714285714286</v>
      </c>
      <c r="AA13" s="17">
        <v>0</v>
      </c>
      <c r="AB13" s="17">
        <f t="shared" si="8"/>
        <v>0</v>
      </c>
      <c r="AC13" s="27">
        <f aca="true" t="shared" si="19" ref="AC13:AC29">X13+Z13</f>
        <v>14.285714285714286</v>
      </c>
      <c r="AD13" s="43"/>
      <c r="AE13" s="1">
        <v>22</v>
      </c>
      <c r="AF13" s="4" t="s">
        <v>32</v>
      </c>
      <c r="AG13" s="3">
        <v>20</v>
      </c>
      <c r="AH13" s="15">
        <v>0</v>
      </c>
      <c r="AI13" s="20">
        <f aca="true" t="shared" si="20" ref="AI13:AI27">AH13*100/AG13</f>
        <v>0</v>
      </c>
      <c r="AJ13" s="16">
        <v>5</v>
      </c>
      <c r="AK13" s="22">
        <f aca="true" t="shared" si="21" ref="AK13:AK27">AJ13*100/AG13</f>
        <v>25</v>
      </c>
      <c r="AL13" s="41"/>
    </row>
    <row r="14" spans="1:38" ht="14.25" customHeight="1">
      <c r="A14" s="1">
        <v>164</v>
      </c>
      <c r="B14" s="4" t="s">
        <v>8</v>
      </c>
      <c r="C14" s="3">
        <v>140</v>
      </c>
      <c r="D14" s="15">
        <v>3</v>
      </c>
      <c r="E14" s="20">
        <f t="shared" si="12"/>
        <v>2.142857142857143</v>
      </c>
      <c r="F14" s="16">
        <v>34</v>
      </c>
      <c r="G14" s="22">
        <f t="shared" si="13"/>
        <v>24.285714285714285</v>
      </c>
      <c r="H14" s="17">
        <v>2</v>
      </c>
      <c r="I14" s="17">
        <f t="shared" si="2"/>
        <v>1.4285714285714286</v>
      </c>
      <c r="J14" s="27">
        <f t="shared" si="14"/>
        <v>26.428571428571427</v>
      </c>
      <c r="K14" s="43"/>
      <c r="L14" s="1">
        <v>203</v>
      </c>
      <c r="M14" s="4" t="s">
        <v>8</v>
      </c>
      <c r="N14" s="3">
        <v>175</v>
      </c>
      <c r="O14" s="15">
        <v>2</v>
      </c>
      <c r="P14" s="20">
        <f t="shared" si="15"/>
        <v>1.1428571428571428</v>
      </c>
      <c r="Q14" s="16">
        <v>34</v>
      </c>
      <c r="R14" s="22">
        <f t="shared" si="16"/>
        <v>19.428571428571427</v>
      </c>
      <c r="S14" s="80" t="s">
        <v>197</v>
      </c>
      <c r="T14" s="1">
        <v>159</v>
      </c>
      <c r="U14" s="4" t="s">
        <v>8</v>
      </c>
      <c r="V14" s="3">
        <v>140</v>
      </c>
      <c r="W14" s="15">
        <v>3</v>
      </c>
      <c r="X14" s="20">
        <f t="shared" si="17"/>
        <v>2.142857142857143</v>
      </c>
      <c r="Y14" s="16">
        <v>33</v>
      </c>
      <c r="Z14" s="22">
        <f t="shared" si="18"/>
        <v>23.571428571428573</v>
      </c>
      <c r="AA14" s="17">
        <v>1</v>
      </c>
      <c r="AB14" s="17">
        <f t="shared" si="8"/>
        <v>0.7142857142857143</v>
      </c>
      <c r="AC14" s="28">
        <f t="shared" si="19"/>
        <v>25.714285714285715</v>
      </c>
      <c r="AD14" s="43"/>
      <c r="AE14" s="1">
        <v>203</v>
      </c>
      <c r="AF14" s="4" t="s">
        <v>8</v>
      </c>
      <c r="AG14" s="3">
        <v>175</v>
      </c>
      <c r="AH14" s="15">
        <v>2</v>
      </c>
      <c r="AI14" s="20">
        <f t="shared" si="20"/>
        <v>1.1428571428571428</v>
      </c>
      <c r="AJ14" s="16">
        <v>34</v>
      </c>
      <c r="AK14" s="22">
        <f t="shared" si="21"/>
        <v>19.428571428571427</v>
      </c>
      <c r="AL14" s="41"/>
    </row>
    <row r="15" spans="1:38" ht="12.75">
      <c r="A15" s="1">
        <v>100</v>
      </c>
      <c r="B15" s="4" t="s">
        <v>10</v>
      </c>
      <c r="C15" s="3">
        <v>86</v>
      </c>
      <c r="D15" s="15">
        <v>10</v>
      </c>
      <c r="E15" s="20">
        <f t="shared" si="12"/>
        <v>11.627906976744185</v>
      </c>
      <c r="F15" s="16">
        <v>37</v>
      </c>
      <c r="G15" s="22">
        <f t="shared" si="13"/>
        <v>43.02325581395349</v>
      </c>
      <c r="H15" s="17">
        <v>1</v>
      </c>
      <c r="I15" s="17">
        <f t="shared" si="2"/>
        <v>1.1627906976744187</v>
      </c>
      <c r="J15" s="27">
        <f t="shared" si="14"/>
        <v>54.651162790697676</v>
      </c>
      <c r="K15" s="43"/>
      <c r="L15" s="1">
        <v>103</v>
      </c>
      <c r="M15" s="4" t="s">
        <v>10</v>
      </c>
      <c r="N15" s="3">
        <v>86</v>
      </c>
      <c r="O15" s="15">
        <v>7</v>
      </c>
      <c r="P15" s="20">
        <f t="shared" si="15"/>
        <v>8.13953488372093</v>
      </c>
      <c r="Q15" s="16">
        <v>40</v>
      </c>
      <c r="R15" s="22">
        <f t="shared" si="16"/>
        <v>46.51162790697674</v>
      </c>
      <c r="S15" s="80" t="s">
        <v>132</v>
      </c>
      <c r="T15" s="1">
        <v>103</v>
      </c>
      <c r="U15" s="4" t="s">
        <v>10</v>
      </c>
      <c r="V15" s="3">
        <v>92</v>
      </c>
      <c r="W15" s="15">
        <v>10</v>
      </c>
      <c r="X15" s="20">
        <f t="shared" si="17"/>
        <v>10.869565217391305</v>
      </c>
      <c r="Y15" s="16">
        <v>38</v>
      </c>
      <c r="Z15" s="22">
        <f t="shared" si="18"/>
        <v>41.30434782608695</v>
      </c>
      <c r="AA15" s="17">
        <v>0</v>
      </c>
      <c r="AB15" s="17">
        <f t="shared" si="8"/>
        <v>0</v>
      </c>
      <c r="AC15" s="28">
        <f t="shared" si="19"/>
        <v>52.17391304347826</v>
      </c>
      <c r="AD15" s="43"/>
      <c r="AE15" s="1">
        <v>103</v>
      </c>
      <c r="AF15" s="4" t="s">
        <v>10</v>
      </c>
      <c r="AG15" s="3">
        <v>86</v>
      </c>
      <c r="AH15" s="15">
        <v>7</v>
      </c>
      <c r="AI15" s="20">
        <f t="shared" si="20"/>
        <v>8.13953488372093</v>
      </c>
      <c r="AJ15" s="16">
        <v>40</v>
      </c>
      <c r="AK15" s="22">
        <f t="shared" si="21"/>
        <v>46.51162790697674</v>
      </c>
      <c r="AL15" s="41"/>
    </row>
    <row r="16" spans="1:38" ht="12.75">
      <c r="A16" s="1">
        <v>218</v>
      </c>
      <c r="B16" s="4" t="s">
        <v>9</v>
      </c>
      <c r="C16" s="3">
        <v>197</v>
      </c>
      <c r="D16" s="15">
        <v>8</v>
      </c>
      <c r="E16" s="20">
        <f t="shared" si="12"/>
        <v>4.060913705583756</v>
      </c>
      <c r="F16" s="16">
        <v>68</v>
      </c>
      <c r="G16" s="22">
        <f t="shared" si="13"/>
        <v>34.51776649746193</v>
      </c>
      <c r="H16" s="17">
        <v>2</v>
      </c>
      <c r="I16" s="17">
        <f t="shared" si="2"/>
        <v>1.015228426395939</v>
      </c>
      <c r="J16" s="27">
        <f t="shared" si="14"/>
        <v>38.578680203045685</v>
      </c>
      <c r="K16" s="43"/>
      <c r="L16" s="1">
        <v>234</v>
      </c>
      <c r="M16" s="4" t="s">
        <v>9</v>
      </c>
      <c r="N16" s="3">
        <v>209</v>
      </c>
      <c r="O16" s="15">
        <v>8</v>
      </c>
      <c r="P16" s="20">
        <f t="shared" si="15"/>
        <v>3.827751196172249</v>
      </c>
      <c r="Q16" s="16">
        <v>77</v>
      </c>
      <c r="R16" s="22">
        <f t="shared" si="16"/>
        <v>36.8421052631579</v>
      </c>
      <c r="S16" s="80" t="s">
        <v>185</v>
      </c>
      <c r="T16" s="1">
        <v>227</v>
      </c>
      <c r="U16" s="4" t="s">
        <v>9</v>
      </c>
      <c r="V16" s="3">
        <v>197</v>
      </c>
      <c r="W16" s="15">
        <v>10</v>
      </c>
      <c r="X16" s="20">
        <f t="shared" si="17"/>
        <v>5.0761421319796955</v>
      </c>
      <c r="Y16" s="16">
        <v>68</v>
      </c>
      <c r="Z16" s="22">
        <f t="shared" si="18"/>
        <v>34.51776649746193</v>
      </c>
      <c r="AA16" s="17">
        <v>1</v>
      </c>
      <c r="AB16" s="17">
        <f t="shared" si="8"/>
        <v>0.5076142131979695</v>
      </c>
      <c r="AC16" s="28">
        <f t="shared" si="19"/>
        <v>39.59390862944162</v>
      </c>
      <c r="AD16" s="43"/>
      <c r="AE16" s="1">
        <v>234</v>
      </c>
      <c r="AF16" s="4" t="s">
        <v>9</v>
      </c>
      <c r="AG16" s="3">
        <v>209</v>
      </c>
      <c r="AH16" s="15">
        <v>8</v>
      </c>
      <c r="AI16" s="20">
        <f t="shared" si="20"/>
        <v>3.827751196172249</v>
      </c>
      <c r="AJ16" s="16">
        <v>77</v>
      </c>
      <c r="AK16" s="22">
        <f t="shared" si="21"/>
        <v>36.8421052631579</v>
      </c>
      <c r="AL16" s="41"/>
    </row>
    <row r="17" spans="1:38" ht="12.75">
      <c r="A17" s="1">
        <v>69</v>
      </c>
      <c r="B17" s="4" t="s">
        <v>12</v>
      </c>
      <c r="C17" s="3">
        <v>66</v>
      </c>
      <c r="D17" s="15">
        <v>6</v>
      </c>
      <c r="E17" s="20">
        <f t="shared" si="12"/>
        <v>9.090909090909092</v>
      </c>
      <c r="F17" s="16">
        <v>24</v>
      </c>
      <c r="G17" s="22">
        <f t="shared" si="13"/>
        <v>36.36363636363637</v>
      </c>
      <c r="H17" s="17">
        <v>0</v>
      </c>
      <c r="I17" s="17">
        <f t="shared" si="2"/>
        <v>0</v>
      </c>
      <c r="J17" s="27">
        <f t="shared" si="14"/>
        <v>45.45454545454546</v>
      </c>
      <c r="K17" s="43"/>
      <c r="L17" s="1">
        <v>70</v>
      </c>
      <c r="M17" s="4" t="s">
        <v>12</v>
      </c>
      <c r="N17" s="3">
        <v>64</v>
      </c>
      <c r="O17" s="15">
        <v>6</v>
      </c>
      <c r="P17" s="20">
        <f t="shared" si="15"/>
        <v>9.375</v>
      </c>
      <c r="Q17" s="16">
        <v>21</v>
      </c>
      <c r="R17" s="22">
        <f t="shared" si="16"/>
        <v>32.8125</v>
      </c>
      <c r="S17" s="80"/>
      <c r="T17" s="1">
        <v>71</v>
      </c>
      <c r="U17" s="4" t="s">
        <v>12</v>
      </c>
      <c r="V17" s="3">
        <v>61</v>
      </c>
      <c r="W17" s="15">
        <v>6</v>
      </c>
      <c r="X17" s="20">
        <f t="shared" si="17"/>
        <v>9.836065573770492</v>
      </c>
      <c r="Y17" s="16">
        <v>21</v>
      </c>
      <c r="Z17" s="22">
        <f t="shared" si="18"/>
        <v>34.42622950819672</v>
      </c>
      <c r="AA17" s="17">
        <v>0</v>
      </c>
      <c r="AB17" s="17">
        <f t="shared" si="8"/>
        <v>0</v>
      </c>
      <c r="AC17" s="27">
        <f t="shared" si="19"/>
        <v>44.26229508196721</v>
      </c>
      <c r="AD17" s="43"/>
      <c r="AE17" s="1">
        <v>70</v>
      </c>
      <c r="AF17" s="4" t="s">
        <v>12</v>
      </c>
      <c r="AG17" s="3">
        <v>64</v>
      </c>
      <c r="AH17" s="15">
        <v>6</v>
      </c>
      <c r="AI17" s="20">
        <f t="shared" si="20"/>
        <v>9.375</v>
      </c>
      <c r="AJ17" s="16">
        <v>21</v>
      </c>
      <c r="AK17" s="22">
        <f t="shared" si="21"/>
        <v>32.8125</v>
      </c>
      <c r="AL17" s="41"/>
    </row>
    <row r="18" spans="1:38" ht="25.5">
      <c r="A18" s="1">
        <v>162</v>
      </c>
      <c r="B18" s="4" t="s">
        <v>11</v>
      </c>
      <c r="C18" s="3">
        <v>144</v>
      </c>
      <c r="D18" s="15">
        <v>8</v>
      </c>
      <c r="E18" s="20">
        <f t="shared" si="12"/>
        <v>5.555555555555555</v>
      </c>
      <c r="F18" s="16">
        <v>56</v>
      </c>
      <c r="G18" s="22">
        <f t="shared" si="13"/>
        <v>38.888888888888886</v>
      </c>
      <c r="H18" s="17">
        <v>1</v>
      </c>
      <c r="I18" s="17">
        <f t="shared" si="2"/>
        <v>0.6944444444444444</v>
      </c>
      <c r="J18" s="27">
        <f t="shared" si="14"/>
        <v>44.44444444444444</v>
      </c>
      <c r="K18" s="43"/>
      <c r="L18" s="1">
        <v>201</v>
      </c>
      <c r="M18" s="4" t="s">
        <v>11</v>
      </c>
      <c r="N18" s="3">
        <v>183</v>
      </c>
      <c r="O18" s="15">
        <v>8</v>
      </c>
      <c r="P18" s="20">
        <f t="shared" si="15"/>
        <v>4.371584699453552</v>
      </c>
      <c r="Q18" s="16">
        <v>51</v>
      </c>
      <c r="R18" s="22">
        <f t="shared" si="16"/>
        <v>27.868852459016395</v>
      </c>
      <c r="S18" s="80" t="s">
        <v>210</v>
      </c>
      <c r="T18" s="1">
        <v>160</v>
      </c>
      <c r="U18" s="4" t="s">
        <v>11</v>
      </c>
      <c r="V18" s="3">
        <v>145</v>
      </c>
      <c r="W18" s="15">
        <v>9</v>
      </c>
      <c r="X18" s="20">
        <f t="shared" si="17"/>
        <v>6.206896551724138</v>
      </c>
      <c r="Y18" s="16">
        <v>49</v>
      </c>
      <c r="Z18" s="22">
        <f t="shared" si="18"/>
        <v>33.793103448275865</v>
      </c>
      <c r="AA18" s="17">
        <v>1</v>
      </c>
      <c r="AB18" s="17">
        <f t="shared" si="8"/>
        <v>0.6896551724137931</v>
      </c>
      <c r="AC18" s="28">
        <f t="shared" si="19"/>
        <v>40</v>
      </c>
      <c r="AD18" s="43"/>
      <c r="AE18" s="1">
        <v>201</v>
      </c>
      <c r="AF18" s="4" t="s">
        <v>11</v>
      </c>
      <c r="AG18" s="3">
        <v>183</v>
      </c>
      <c r="AH18" s="15">
        <v>8</v>
      </c>
      <c r="AI18" s="20">
        <f t="shared" si="20"/>
        <v>4.371584699453552</v>
      </c>
      <c r="AJ18" s="16">
        <v>51</v>
      </c>
      <c r="AK18" s="22">
        <f t="shared" si="21"/>
        <v>27.868852459016395</v>
      </c>
      <c r="AL18" s="41"/>
    </row>
    <row r="19" spans="1:38" ht="25.5">
      <c r="A19" s="1">
        <v>488</v>
      </c>
      <c r="B19" s="4" t="s">
        <v>13</v>
      </c>
      <c r="C19" s="3">
        <v>435</v>
      </c>
      <c r="D19" s="15">
        <v>29</v>
      </c>
      <c r="E19" s="20">
        <f t="shared" si="12"/>
        <v>6.666666666666667</v>
      </c>
      <c r="F19" s="16">
        <v>163</v>
      </c>
      <c r="G19" s="22">
        <f t="shared" si="13"/>
        <v>37.47126436781609</v>
      </c>
      <c r="H19" s="17">
        <v>4</v>
      </c>
      <c r="I19" s="17">
        <f t="shared" si="2"/>
        <v>0.9195402298850575</v>
      </c>
      <c r="J19" s="27">
        <f t="shared" si="14"/>
        <v>44.137931034482754</v>
      </c>
      <c r="K19" s="43"/>
      <c r="L19" s="1">
        <v>481</v>
      </c>
      <c r="M19" s="4" t="s">
        <v>13</v>
      </c>
      <c r="N19" s="3">
        <v>430</v>
      </c>
      <c r="O19" s="15">
        <v>18</v>
      </c>
      <c r="P19" s="20">
        <f t="shared" si="15"/>
        <v>4.186046511627907</v>
      </c>
      <c r="Q19" s="16">
        <v>157</v>
      </c>
      <c r="R19" s="22">
        <f t="shared" si="16"/>
        <v>36.51162790697674</v>
      </c>
      <c r="S19" s="80" t="s">
        <v>171</v>
      </c>
      <c r="T19" s="1">
        <v>494</v>
      </c>
      <c r="U19" s="4" t="s">
        <v>13</v>
      </c>
      <c r="V19" s="3">
        <v>434</v>
      </c>
      <c r="W19" s="15">
        <v>25</v>
      </c>
      <c r="X19" s="20">
        <f t="shared" si="17"/>
        <v>5.76036866359447</v>
      </c>
      <c r="Y19" s="16">
        <v>144</v>
      </c>
      <c r="Z19" s="22">
        <f t="shared" si="18"/>
        <v>33.17972350230415</v>
      </c>
      <c r="AA19" s="17">
        <v>6</v>
      </c>
      <c r="AB19" s="17">
        <f t="shared" si="8"/>
        <v>1.3824884792626728</v>
      </c>
      <c r="AC19" s="28">
        <f t="shared" si="19"/>
        <v>38.94009216589862</v>
      </c>
      <c r="AD19" s="43"/>
      <c r="AE19" s="1">
        <v>481</v>
      </c>
      <c r="AF19" s="4" t="s">
        <v>13</v>
      </c>
      <c r="AG19" s="3">
        <v>430</v>
      </c>
      <c r="AH19" s="15">
        <v>18</v>
      </c>
      <c r="AI19" s="20">
        <f t="shared" si="20"/>
        <v>4.186046511627907</v>
      </c>
      <c r="AJ19" s="16">
        <v>157</v>
      </c>
      <c r="AK19" s="22">
        <f t="shared" si="21"/>
        <v>36.51162790697674</v>
      </c>
      <c r="AL19" s="41" t="s">
        <v>117</v>
      </c>
    </row>
    <row r="20" spans="1:38" ht="25.5">
      <c r="A20" s="1">
        <v>295</v>
      </c>
      <c r="B20" s="4" t="s">
        <v>14</v>
      </c>
      <c r="C20" s="3">
        <v>264</v>
      </c>
      <c r="D20" s="15">
        <v>22</v>
      </c>
      <c r="E20" s="20">
        <f t="shared" si="12"/>
        <v>8.333333333333334</v>
      </c>
      <c r="F20" s="16">
        <v>84</v>
      </c>
      <c r="G20" s="22">
        <f t="shared" si="13"/>
        <v>31.818181818181817</v>
      </c>
      <c r="H20" s="17">
        <v>7</v>
      </c>
      <c r="I20" s="17">
        <f t="shared" si="2"/>
        <v>2.6515151515151514</v>
      </c>
      <c r="J20" s="27">
        <f t="shared" si="14"/>
        <v>40.15151515151515</v>
      </c>
      <c r="K20" s="43"/>
      <c r="L20" s="1">
        <v>283</v>
      </c>
      <c r="M20" s="4" t="s">
        <v>14</v>
      </c>
      <c r="N20" s="3">
        <v>260</v>
      </c>
      <c r="O20" s="15">
        <v>22</v>
      </c>
      <c r="P20" s="20">
        <f t="shared" si="15"/>
        <v>8.461538461538462</v>
      </c>
      <c r="Q20" s="16">
        <v>85</v>
      </c>
      <c r="R20" s="22">
        <f t="shared" si="16"/>
        <v>32.69230769230769</v>
      </c>
      <c r="S20" s="80" t="s">
        <v>212</v>
      </c>
      <c r="T20" s="1">
        <v>288</v>
      </c>
      <c r="U20" s="4" t="s">
        <v>14</v>
      </c>
      <c r="V20" s="3">
        <v>256</v>
      </c>
      <c r="W20" s="15">
        <v>21</v>
      </c>
      <c r="X20" s="20">
        <f t="shared" si="17"/>
        <v>8.203125</v>
      </c>
      <c r="Y20" s="16">
        <v>77</v>
      </c>
      <c r="Z20" s="22">
        <f t="shared" si="18"/>
        <v>30.078125</v>
      </c>
      <c r="AA20" s="17">
        <v>3</v>
      </c>
      <c r="AB20" s="17">
        <f t="shared" si="8"/>
        <v>1.171875</v>
      </c>
      <c r="AC20" s="27">
        <f t="shared" si="19"/>
        <v>38.28125</v>
      </c>
      <c r="AD20" s="43"/>
      <c r="AE20" s="1">
        <v>283</v>
      </c>
      <c r="AF20" s="4" t="s">
        <v>14</v>
      </c>
      <c r="AG20" s="3">
        <v>260</v>
      </c>
      <c r="AH20" s="15">
        <v>22</v>
      </c>
      <c r="AI20" s="20">
        <f t="shared" si="20"/>
        <v>8.461538461538462</v>
      </c>
      <c r="AJ20" s="16">
        <v>85</v>
      </c>
      <c r="AK20" s="22">
        <f t="shared" si="21"/>
        <v>32.69230769230769</v>
      </c>
      <c r="AL20" s="41"/>
    </row>
    <row r="21" spans="1:38" ht="25.5">
      <c r="A21" s="1">
        <v>514</v>
      </c>
      <c r="B21" s="4" t="s">
        <v>79</v>
      </c>
      <c r="C21" s="3">
        <v>462</v>
      </c>
      <c r="D21" s="15">
        <v>35</v>
      </c>
      <c r="E21" s="20">
        <f t="shared" si="12"/>
        <v>7.575757575757576</v>
      </c>
      <c r="F21" s="16">
        <v>159</v>
      </c>
      <c r="G21" s="22">
        <f t="shared" si="13"/>
        <v>34.41558441558441</v>
      </c>
      <c r="H21" s="17">
        <v>6</v>
      </c>
      <c r="I21" s="17">
        <f t="shared" si="2"/>
        <v>1.2987012987012987</v>
      </c>
      <c r="J21" s="27">
        <f t="shared" si="14"/>
        <v>41.99134199134199</v>
      </c>
      <c r="K21" s="43" t="s">
        <v>83</v>
      </c>
      <c r="L21" s="1">
        <v>443</v>
      </c>
      <c r="M21" s="4" t="s">
        <v>79</v>
      </c>
      <c r="N21" s="3">
        <v>399</v>
      </c>
      <c r="O21" s="15">
        <v>27</v>
      </c>
      <c r="P21" s="20">
        <f t="shared" si="15"/>
        <v>6.7669172932330826</v>
      </c>
      <c r="Q21" s="16">
        <v>130</v>
      </c>
      <c r="R21" s="22">
        <f t="shared" si="16"/>
        <v>32.581453634085214</v>
      </c>
      <c r="S21" s="80" t="s">
        <v>191</v>
      </c>
      <c r="T21" s="1">
        <v>473</v>
      </c>
      <c r="U21" s="4" t="s">
        <v>79</v>
      </c>
      <c r="V21" s="3">
        <v>412</v>
      </c>
      <c r="W21" s="15">
        <v>18</v>
      </c>
      <c r="X21" s="20">
        <f t="shared" si="17"/>
        <v>4.368932038834951</v>
      </c>
      <c r="Y21" s="16">
        <v>135</v>
      </c>
      <c r="Z21" s="22">
        <f t="shared" si="18"/>
        <v>32.76699029126213</v>
      </c>
      <c r="AA21" s="17">
        <v>9</v>
      </c>
      <c r="AB21" s="17">
        <f t="shared" si="8"/>
        <v>2.1844660194174756</v>
      </c>
      <c r="AC21" s="27">
        <f t="shared" si="19"/>
        <v>37.13592233009708</v>
      </c>
      <c r="AD21" s="43" t="s">
        <v>83</v>
      </c>
      <c r="AE21" s="1">
        <v>443</v>
      </c>
      <c r="AF21" s="4" t="s">
        <v>79</v>
      </c>
      <c r="AG21" s="3">
        <v>399</v>
      </c>
      <c r="AH21" s="15">
        <v>27</v>
      </c>
      <c r="AI21" s="20">
        <f t="shared" si="20"/>
        <v>6.7669172932330826</v>
      </c>
      <c r="AJ21" s="16">
        <v>130</v>
      </c>
      <c r="AK21" s="22">
        <f t="shared" si="21"/>
        <v>32.581453634085214</v>
      </c>
      <c r="AL21" s="41" t="s">
        <v>127</v>
      </c>
    </row>
    <row r="22" spans="1:38" ht="38.25">
      <c r="A22" s="1">
        <v>370</v>
      </c>
      <c r="B22" s="4" t="s">
        <v>81</v>
      </c>
      <c r="C22" s="3">
        <v>325</v>
      </c>
      <c r="D22" s="15">
        <v>34</v>
      </c>
      <c r="E22" s="20">
        <f t="shared" si="12"/>
        <v>10.461538461538462</v>
      </c>
      <c r="F22" s="16">
        <v>111</v>
      </c>
      <c r="G22" s="22">
        <f t="shared" si="13"/>
        <v>34.15384615384615</v>
      </c>
      <c r="H22" s="17">
        <v>11</v>
      </c>
      <c r="I22" s="17">
        <f t="shared" si="2"/>
        <v>3.3846153846153846</v>
      </c>
      <c r="J22" s="27">
        <f t="shared" si="14"/>
        <v>44.61538461538461</v>
      </c>
      <c r="K22" s="43"/>
      <c r="L22" s="1">
        <v>352</v>
      </c>
      <c r="M22" s="4" t="s">
        <v>80</v>
      </c>
      <c r="N22" s="3">
        <v>319</v>
      </c>
      <c r="O22" s="15">
        <v>19</v>
      </c>
      <c r="P22" s="20">
        <f t="shared" si="15"/>
        <v>5.956112852664577</v>
      </c>
      <c r="Q22" s="16">
        <v>126</v>
      </c>
      <c r="R22" s="22">
        <f t="shared" si="16"/>
        <v>39.49843260188088</v>
      </c>
      <c r="S22" s="80" t="s">
        <v>209</v>
      </c>
      <c r="T22" s="1">
        <v>317</v>
      </c>
      <c r="U22" s="4" t="s">
        <v>81</v>
      </c>
      <c r="V22" s="3">
        <v>303</v>
      </c>
      <c r="W22" s="15">
        <v>35</v>
      </c>
      <c r="X22" s="20">
        <f t="shared" si="17"/>
        <v>11.551155115511552</v>
      </c>
      <c r="Y22" s="16">
        <v>113</v>
      </c>
      <c r="Z22" s="22">
        <f t="shared" si="18"/>
        <v>37.29372937293729</v>
      </c>
      <c r="AA22" s="17">
        <v>6</v>
      </c>
      <c r="AB22" s="17">
        <f t="shared" si="8"/>
        <v>1.9801980198019802</v>
      </c>
      <c r="AC22" s="27">
        <f t="shared" si="19"/>
        <v>48.84488448844884</v>
      </c>
      <c r="AD22" s="43"/>
      <c r="AE22" s="1">
        <v>352</v>
      </c>
      <c r="AF22" s="4" t="s">
        <v>80</v>
      </c>
      <c r="AG22" s="3">
        <v>319</v>
      </c>
      <c r="AH22" s="15">
        <v>19</v>
      </c>
      <c r="AI22" s="20">
        <f t="shared" si="20"/>
        <v>5.956112852664577</v>
      </c>
      <c r="AJ22" s="16">
        <v>126</v>
      </c>
      <c r="AK22" s="22">
        <f t="shared" si="21"/>
        <v>39.49843260188088</v>
      </c>
      <c r="AL22" s="41" t="s">
        <v>129</v>
      </c>
    </row>
    <row r="23" spans="1:38" ht="12.75">
      <c r="A23" s="1">
        <v>75</v>
      </c>
      <c r="B23" s="4" t="s">
        <v>15</v>
      </c>
      <c r="C23" s="3">
        <v>71</v>
      </c>
      <c r="D23" s="15">
        <v>3</v>
      </c>
      <c r="E23" s="20">
        <f t="shared" si="12"/>
        <v>4.225352112676056</v>
      </c>
      <c r="F23" s="16">
        <v>20</v>
      </c>
      <c r="G23" s="22">
        <f t="shared" si="13"/>
        <v>28.169014084507044</v>
      </c>
      <c r="H23" s="17">
        <v>1</v>
      </c>
      <c r="I23" s="17">
        <f t="shared" si="2"/>
        <v>1.408450704225352</v>
      </c>
      <c r="J23" s="27">
        <f t="shared" si="14"/>
        <v>32.3943661971831</v>
      </c>
      <c r="K23" s="43"/>
      <c r="L23" s="1">
        <v>96</v>
      </c>
      <c r="M23" s="4" t="s">
        <v>15</v>
      </c>
      <c r="N23" s="3">
        <v>90</v>
      </c>
      <c r="O23" s="15">
        <v>2</v>
      </c>
      <c r="P23" s="20">
        <f t="shared" si="15"/>
        <v>2.2222222222222223</v>
      </c>
      <c r="Q23" s="16">
        <v>29</v>
      </c>
      <c r="R23" s="22">
        <f t="shared" si="16"/>
        <v>32.22222222222222</v>
      </c>
      <c r="S23" s="80"/>
      <c r="T23" s="1">
        <v>83</v>
      </c>
      <c r="U23" s="4" t="s">
        <v>15</v>
      </c>
      <c r="V23" s="3">
        <v>73</v>
      </c>
      <c r="W23" s="15">
        <v>3</v>
      </c>
      <c r="X23" s="20">
        <f t="shared" si="17"/>
        <v>4.109589041095891</v>
      </c>
      <c r="Y23" s="16">
        <v>28</v>
      </c>
      <c r="Z23" s="22">
        <f t="shared" si="18"/>
        <v>38.35616438356164</v>
      </c>
      <c r="AA23" s="17">
        <v>0</v>
      </c>
      <c r="AB23" s="17">
        <f t="shared" si="8"/>
        <v>0</v>
      </c>
      <c r="AC23" s="28">
        <f t="shared" si="19"/>
        <v>42.465753424657535</v>
      </c>
      <c r="AD23" s="43"/>
      <c r="AE23" s="1">
        <v>96</v>
      </c>
      <c r="AF23" s="4" t="s">
        <v>15</v>
      </c>
      <c r="AG23" s="3">
        <v>90</v>
      </c>
      <c r="AH23" s="15">
        <v>2</v>
      </c>
      <c r="AI23" s="20">
        <f t="shared" si="20"/>
        <v>2.2222222222222223</v>
      </c>
      <c r="AJ23" s="16">
        <v>29</v>
      </c>
      <c r="AK23" s="22">
        <f t="shared" si="21"/>
        <v>32.22222222222222</v>
      </c>
      <c r="AL23" s="41"/>
    </row>
    <row r="24" spans="1:38" ht="12.75">
      <c r="A24" s="1">
        <v>363</v>
      </c>
      <c r="B24" s="4" t="s">
        <v>16</v>
      </c>
      <c r="C24" s="3">
        <v>327</v>
      </c>
      <c r="D24" s="15">
        <v>21</v>
      </c>
      <c r="E24" s="20">
        <f t="shared" si="12"/>
        <v>6.422018348623853</v>
      </c>
      <c r="F24" s="16">
        <v>113</v>
      </c>
      <c r="G24" s="22">
        <f t="shared" si="13"/>
        <v>34.5565749235474</v>
      </c>
      <c r="H24" s="17">
        <v>7</v>
      </c>
      <c r="I24" s="17">
        <f t="shared" si="2"/>
        <v>2.140672782874618</v>
      </c>
      <c r="J24" s="27">
        <f t="shared" si="14"/>
        <v>40.97859327217125</v>
      </c>
      <c r="K24" s="43" t="s">
        <v>85</v>
      </c>
      <c r="L24" s="1">
        <v>373</v>
      </c>
      <c r="M24" s="4" t="s">
        <v>16</v>
      </c>
      <c r="N24" s="3">
        <v>314</v>
      </c>
      <c r="O24" s="15">
        <v>23</v>
      </c>
      <c r="P24" s="20">
        <f t="shared" si="15"/>
        <v>7.32484076433121</v>
      </c>
      <c r="Q24" s="16">
        <v>97</v>
      </c>
      <c r="R24" s="22">
        <f t="shared" si="16"/>
        <v>30.89171974522293</v>
      </c>
      <c r="S24" s="80" t="s">
        <v>211</v>
      </c>
      <c r="T24" s="1">
        <v>359</v>
      </c>
      <c r="U24" s="4" t="s">
        <v>16</v>
      </c>
      <c r="V24" s="3">
        <v>321</v>
      </c>
      <c r="W24" s="15">
        <v>17</v>
      </c>
      <c r="X24" s="20">
        <f t="shared" si="17"/>
        <v>5.29595015576324</v>
      </c>
      <c r="Y24" s="16">
        <v>110</v>
      </c>
      <c r="Z24" s="22">
        <f t="shared" si="18"/>
        <v>34.26791277258567</v>
      </c>
      <c r="AA24" s="17">
        <v>10</v>
      </c>
      <c r="AB24" s="17">
        <f t="shared" si="8"/>
        <v>3.115264797507788</v>
      </c>
      <c r="AC24" s="27">
        <f t="shared" si="19"/>
        <v>39.56386292834891</v>
      </c>
      <c r="AD24" s="43" t="s">
        <v>85</v>
      </c>
      <c r="AE24" s="1">
        <v>373</v>
      </c>
      <c r="AF24" s="4" t="s">
        <v>16</v>
      </c>
      <c r="AG24" s="3">
        <v>314</v>
      </c>
      <c r="AH24" s="15">
        <v>23</v>
      </c>
      <c r="AI24" s="20">
        <f t="shared" si="20"/>
        <v>7.32484076433121</v>
      </c>
      <c r="AJ24" s="16">
        <v>97</v>
      </c>
      <c r="AK24" s="22">
        <f t="shared" si="21"/>
        <v>30.89171974522293</v>
      </c>
      <c r="AL24" s="41" t="s">
        <v>116</v>
      </c>
    </row>
    <row r="25" spans="1:38" ht="12.75">
      <c r="A25" s="1">
        <v>111</v>
      </c>
      <c r="B25" s="4" t="s">
        <v>18</v>
      </c>
      <c r="C25" s="3">
        <v>99</v>
      </c>
      <c r="D25" s="15">
        <v>0</v>
      </c>
      <c r="E25" s="20">
        <f t="shared" si="12"/>
        <v>0</v>
      </c>
      <c r="F25" s="16">
        <v>36</v>
      </c>
      <c r="G25" s="22">
        <f t="shared" si="13"/>
        <v>36.36363636363637</v>
      </c>
      <c r="H25" s="135">
        <v>0</v>
      </c>
      <c r="I25" s="17">
        <f t="shared" si="2"/>
        <v>0</v>
      </c>
      <c r="J25" s="27">
        <f t="shared" si="14"/>
        <v>36.36363636363637</v>
      </c>
      <c r="K25" s="43"/>
      <c r="L25" s="1">
        <v>148</v>
      </c>
      <c r="M25" s="4" t="s">
        <v>18</v>
      </c>
      <c r="N25" s="3">
        <v>142</v>
      </c>
      <c r="O25" s="15">
        <v>2</v>
      </c>
      <c r="P25" s="20">
        <f t="shared" si="15"/>
        <v>1.408450704225352</v>
      </c>
      <c r="Q25" s="16">
        <v>43</v>
      </c>
      <c r="R25" s="22">
        <f t="shared" si="16"/>
        <v>30.281690140845072</v>
      </c>
      <c r="S25" s="80"/>
      <c r="T25" s="1">
        <v>124</v>
      </c>
      <c r="U25" s="4" t="s">
        <v>18</v>
      </c>
      <c r="V25" s="3">
        <v>112</v>
      </c>
      <c r="W25" s="15">
        <v>1</v>
      </c>
      <c r="X25" s="20">
        <f t="shared" si="17"/>
        <v>0.8928571428571429</v>
      </c>
      <c r="Y25" s="16">
        <v>36</v>
      </c>
      <c r="Z25" s="22">
        <f t="shared" si="18"/>
        <v>32.142857142857146</v>
      </c>
      <c r="AA25" s="17">
        <v>5</v>
      </c>
      <c r="AB25" s="17">
        <f t="shared" si="8"/>
        <v>4.464285714285714</v>
      </c>
      <c r="AC25" s="28">
        <f t="shared" si="19"/>
        <v>33.03571428571429</v>
      </c>
      <c r="AD25" s="43"/>
      <c r="AE25" s="1">
        <v>148</v>
      </c>
      <c r="AF25" s="4" t="s">
        <v>18</v>
      </c>
      <c r="AG25" s="3">
        <v>142</v>
      </c>
      <c r="AH25" s="15">
        <v>2</v>
      </c>
      <c r="AI25" s="20">
        <f t="shared" si="20"/>
        <v>1.408450704225352</v>
      </c>
      <c r="AJ25" s="16">
        <v>43</v>
      </c>
      <c r="AK25" s="22">
        <f t="shared" si="21"/>
        <v>30.281690140845072</v>
      </c>
      <c r="AL25" s="41" t="s">
        <v>118</v>
      </c>
    </row>
    <row r="26" spans="1:38" ht="12.75">
      <c r="A26" s="1">
        <v>138</v>
      </c>
      <c r="B26" s="13" t="s">
        <v>17</v>
      </c>
      <c r="C26" s="3">
        <v>120</v>
      </c>
      <c r="D26" s="15">
        <v>10</v>
      </c>
      <c r="E26" s="20">
        <f t="shared" si="12"/>
        <v>8.333333333333334</v>
      </c>
      <c r="F26" s="16">
        <v>49</v>
      </c>
      <c r="G26" s="22">
        <f t="shared" si="13"/>
        <v>40.833333333333336</v>
      </c>
      <c r="H26" s="17">
        <v>3</v>
      </c>
      <c r="I26" s="17">
        <f t="shared" si="2"/>
        <v>2.5</v>
      </c>
      <c r="J26" s="27">
        <f t="shared" si="14"/>
        <v>49.16666666666667</v>
      </c>
      <c r="K26" s="43"/>
      <c r="L26" s="1">
        <v>155</v>
      </c>
      <c r="M26" s="13" t="s">
        <v>17</v>
      </c>
      <c r="N26" s="3">
        <v>147</v>
      </c>
      <c r="O26" s="15">
        <v>11</v>
      </c>
      <c r="P26" s="20">
        <f t="shared" si="15"/>
        <v>7.482993197278912</v>
      </c>
      <c r="Q26" s="16">
        <v>64</v>
      </c>
      <c r="R26" s="22">
        <f t="shared" si="16"/>
        <v>43.53741496598639</v>
      </c>
      <c r="S26" s="80" t="s">
        <v>151</v>
      </c>
      <c r="T26" s="1">
        <v>139</v>
      </c>
      <c r="U26" s="13" t="s">
        <v>17</v>
      </c>
      <c r="V26" s="3">
        <v>124</v>
      </c>
      <c r="W26" s="15">
        <v>7</v>
      </c>
      <c r="X26" s="20">
        <f t="shared" si="17"/>
        <v>5.645161290322581</v>
      </c>
      <c r="Y26" s="16">
        <v>58</v>
      </c>
      <c r="Z26" s="22">
        <f t="shared" si="18"/>
        <v>46.774193548387096</v>
      </c>
      <c r="AA26" s="17">
        <v>0</v>
      </c>
      <c r="AB26" s="17">
        <f t="shared" si="8"/>
        <v>0</v>
      </c>
      <c r="AC26" s="28">
        <f t="shared" si="19"/>
        <v>52.41935483870968</v>
      </c>
      <c r="AD26" s="43"/>
      <c r="AE26" s="1">
        <v>155</v>
      </c>
      <c r="AF26" s="13" t="s">
        <v>17</v>
      </c>
      <c r="AG26" s="3">
        <v>147</v>
      </c>
      <c r="AH26" s="15">
        <v>11</v>
      </c>
      <c r="AI26" s="20">
        <f t="shared" si="20"/>
        <v>7.482993197278912</v>
      </c>
      <c r="AJ26" s="16">
        <v>64</v>
      </c>
      <c r="AK26" s="22">
        <f t="shared" si="21"/>
        <v>43.53741496598639</v>
      </c>
      <c r="AL26" s="41"/>
    </row>
    <row r="27" spans="1:38" ht="12.75">
      <c r="A27" s="4">
        <f>SUM(A3:A26)</f>
        <v>5387</v>
      </c>
      <c r="B27" s="4" t="s">
        <v>40</v>
      </c>
      <c r="C27" s="1">
        <f>SUM(C3:C26)</f>
        <v>4782</v>
      </c>
      <c r="D27" s="6">
        <f>SUM(D3:D26)</f>
        <v>373</v>
      </c>
      <c r="E27" s="126">
        <f t="shared" si="12"/>
        <v>7.800083647009619</v>
      </c>
      <c r="F27" s="7">
        <f>SUM(F3:F26)</f>
        <v>1732</v>
      </c>
      <c r="G27" s="127">
        <f t="shared" si="13"/>
        <v>36.21915516520284</v>
      </c>
      <c r="H27" s="2">
        <f>SUM(H3:H26)</f>
        <v>81</v>
      </c>
      <c r="I27" s="2">
        <f t="shared" si="2"/>
        <v>1.6938519447929736</v>
      </c>
      <c r="J27" s="62">
        <f t="shared" si="14"/>
        <v>44.019238812212464</v>
      </c>
      <c r="K27" s="43"/>
      <c r="L27" s="4">
        <f>SUM(L3:L26)</f>
        <v>5437</v>
      </c>
      <c r="M27" s="4" t="s">
        <v>40</v>
      </c>
      <c r="N27" s="3">
        <f>SUM(N3:N26)</f>
        <v>4860</v>
      </c>
      <c r="O27" s="15">
        <f>SUM(O3:O26)</f>
        <v>300</v>
      </c>
      <c r="P27" s="20">
        <f t="shared" si="15"/>
        <v>6.172839506172839</v>
      </c>
      <c r="Q27" s="16">
        <f>SUM(Q3:Q26)</f>
        <v>1669</v>
      </c>
      <c r="R27" s="22">
        <f t="shared" si="16"/>
        <v>34.34156378600823</v>
      </c>
      <c r="S27" s="80"/>
      <c r="T27" s="4">
        <f>SUM(T3:T26)</f>
        <v>5278</v>
      </c>
      <c r="U27" s="4" t="s">
        <v>40</v>
      </c>
      <c r="V27" s="1">
        <f>SUM(V3:V26)</f>
        <v>4699</v>
      </c>
      <c r="W27" s="6">
        <f>SUM(W3:W26)</f>
        <v>313</v>
      </c>
      <c r="X27" s="126">
        <f t="shared" si="17"/>
        <v>6.660991700361779</v>
      </c>
      <c r="Y27" s="7">
        <f>SUM(Y3:Y26)</f>
        <v>1673</v>
      </c>
      <c r="Z27" s="127">
        <f t="shared" si="18"/>
        <v>35.60331985528836</v>
      </c>
      <c r="AA27" s="2">
        <f>SUM(AA3:AA26)</f>
        <v>59</v>
      </c>
      <c r="AB27" s="2">
        <f t="shared" si="8"/>
        <v>1.2555862949563736</v>
      </c>
      <c r="AC27" s="128">
        <f t="shared" si="19"/>
        <v>42.26431155565014</v>
      </c>
      <c r="AD27" s="43"/>
      <c r="AE27" s="4">
        <f>SUM(AE3:AE26)</f>
        <v>5437</v>
      </c>
      <c r="AF27" s="4" t="s">
        <v>40</v>
      </c>
      <c r="AG27" s="3">
        <f>SUM(AG3:AG26)</f>
        <v>4860</v>
      </c>
      <c r="AH27" s="15">
        <f>SUM(AH3:AH26)</f>
        <v>300</v>
      </c>
      <c r="AI27" s="20">
        <f t="shared" si="20"/>
        <v>6.172839506172839</v>
      </c>
      <c r="AJ27" s="16">
        <f>SUM(AJ3:AJ26)</f>
        <v>1669</v>
      </c>
      <c r="AK27" s="22">
        <f t="shared" si="21"/>
        <v>34.34156378600823</v>
      </c>
      <c r="AL27" s="41"/>
    </row>
    <row r="28" spans="1:31" ht="12.75">
      <c r="A28" s="1"/>
      <c r="B28" s="13" t="s">
        <v>87</v>
      </c>
      <c r="C28" s="41"/>
      <c r="D28" s="41"/>
      <c r="E28" s="20" t="e">
        <f t="shared" si="12"/>
        <v>#DIV/0!</v>
      </c>
      <c r="F28" s="41"/>
      <c r="G28" s="22" t="e">
        <f t="shared" si="13"/>
        <v>#DIV/0!</v>
      </c>
      <c r="H28" s="41"/>
      <c r="I28" s="17" t="e">
        <f t="shared" si="2"/>
        <v>#DIV/0!</v>
      </c>
      <c r="J28" s="66" t="e">
        <f t="shared" si="14"/>
        <v>#DIV/0!</v>
      </c>
      <c r="K28" s="41"/>
      <c r="L28" s="1">
        <v>9</v>
      </c>
      <c r="M28" s="41"/>
      <c r="N28" s="41"/>
      <c r="O28" s="41"/>
      <c r="P28" s="41"/>
      <c r="Q28" s="41"/>
      <c r="R28" s="41"/>
      <c r="S28" s="80" t="s">
        <v>213</v>
      </c>
      <c r="T28" s="11"/>
      <c r="U28" s="26" t="s">
        <v>87</v>
      </c>
      <c r="X28" s="20" t="e">
        <f t="shared" si="17"/>
        <v>#DIV/0!</v>
      </c>
      <c r="Z28" s="22" t="e">
        <f t="shared" si="18"/>
        <v>#DIV/0!</v>
      </c>
      <c r="AB28" s="17" t="e">
        <f t="shared" si="8"/>
        <v>#DIV/0!</v>
      </c>
      <c r="AC28" s="27" t="e">
        <f t="shared" si="19"/>
        <v>#DIV/0!</v>
      </c>
      <c r="AE28" s="11">
        <v>9</v>
      </c>
    </row>
    <row r="29" spans="1:31" ht="12.75">
      <c r="A29" s="1">
        <v>7</v>
      </c>
      <c r="B29" s="13" t="s">
        <v>119</v>
      </c>
      <c r="C29" s="3">
        <v>7</v>
      </c>
      <c r="D29" s="15">
        <v>0</v>
      </c>
      <c r="E29" s="20">
        <f t="shared" si="12"/>
        <v>0</v>
      </c>
      <c r="F29" s="16">
        <v>4</v>
      </c>
      <c r="G29" s="22">
        <f t="shared" si="13"/>
        <v>57.142857142857146</v>
      </c>
      <c r="H29" s="17">
        <v>0</v>
      </c>
      <c r="I29" s="17">
        <f t="shared" si="2"/>
        <v>0</v>
      </c>
      <c r="J29" s="66">
        <f t="shared" si="14"/>
        <v>57.142857142857146</v>
      </c>
      <c r="K29" s="41"/>
      <c r="L29" s="1"/>
      <c r="M29" s="41"/>
      <c r="N29" s="41"/>
      <c r="O29" s="41"/>
      <c r="P29" s="41"/>
      <c r="Q29" s="41"/>
      <c r="R29" s="41"/>
      <c r="S29" s="80"/>
      <c r="T29" s="77"/>
      <c r="U29" s="29" t="s">
        <v>119</v>
      </c>
      <c r="V29" s="122">
        <v>8</v>
      </c>
      <c r="W29" s="123">
        <v>0</v>
      </c>
      <c r="X29" s="20">
        <f t="shared" si="17"/>
        <v>0</v>
      </c>
      <c r="Y29" s="124">
        <v>5</v>
      </c>
      <c r="Z29" s="22">
        <f t="shared" si="18"/>
        <v>62.5</v>
      </c>
      <c r="AA29" s="125">
        <v>0</v>
      </c>
      <c r="AB29" s="17">
        <f t="shared" si="8"/>
        <v>0</v>
      </c>
      <c r="AC29" s="27">
        <f t="shared" si="19"/>
        <v>62.5</v>
      </c>
      <c r="AE29" s="77"/>
    </row>
    <row r="31" ht="12.75">
      <c r="J31" s="145">
        <f>D27+F27+F29</f>
        <v>2109</v>
      </c>
    </row>
    <row r="32" spans="10:19" ht="12.75">
      <c r="J32">
        <f>J31*100/(C27+C29)</f>
        <v>44.03842138233452</v>
      </c>
      <c r="S32" t="s">
        <v>207</v>
      </c>
    </row>
    <row r="33" spans="19:20" ht="12.75">
      <c r="S33" t="s">
        <v>219</v>
      </c>
      <c r="T33">
        <f>33+2+12+7+3</f>
        <v>57</v>
      </c>
    </row>
    <row r="34" spans="19:20" ht="12.75">
      <c r="S34" t="s">
        <v>214</v>
      </c>
      <c r="T34">
        <f>H27-T33</f>
        <v>24</v>
      </c>
    </row>
    <row r="35" ht="12.75">
      <c r="S35" t="s">
        <v>215</v>
      </c>
    </row>
    <row r="36" ht="12.75">
      <c r="S36" t="s">
        <v>216</v>
      </c>
    </row>
    <row r="37" ht="12.75">
      <c r="S37" t="s">
        <v>218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63"/>
  <sheetViews>
    <sheetView workbookViewId="0" topLeftCell="D28">
      <selection activeCell="F24" sqref="F24:F25"/>
    </sheetView>
  </sheetViews>
  <sheetFormatPr defaultColWidth="9.140625" defaultRowHeight="12.75"/>
  <cols>
    <col min="1" max="1" width="5.28125" style="0" customWidth="1"/>
    <col min="2" max="2" width="22.421875" style="0" customWidth="1"/>
    <col min="3" max="3" width="13.00390625" style="0" customWidth="1"/>
    <col min="4" max="4" width="19.8515625" style="0" customWidth="1"/>
    <col min="5" max="5" width="12.140625" style="0" customWidth="1"/>
    <col min="6" max="6" width="13.57421875" style="0" customWidth="1"/>
    <col min="7" max="7" width="5.57421875" style="0" customWidth="1"/>
    <col min="8" max="8" width="13.8515625" style="0" customWidth="1"/>
    <col min="9" max="9" width="10.00390625" style="0" customWidth="1"/>
    <col min="10" max="10" width="15.140625" style="0" customWidth="1"/>
    <col min="11" max="11" width="13.00390625" style="0" customWidth="1"/>
    <col min="12" max="12" width="18.57421875" style="0" customWidth="1"/>
    <col min="13" max="13" width="5.28125" style="0" customWidth="1"/>
    <col min="14" max="14" width="11.28125" style="0" customWidth="1"/>
    <col min="15" max="15" width="11.140625" style="0" customWidth="1"/>
    <col min="16" max="16" width="7.00390625" style="0" customWidth="1"/>
    <col min="17" max="17" width="7.421875" style="0" customWidth="1"/>
    <col min="18" max="18" width="17.28125" style="0" customWidth="1"/>
    <col min="19" max="19" width="7.57421875" style="0" customWidth="1"/>
  </cols>
  <sheetData>
    <row r="2" spans="1:16" ht="15.75">
      <c r="A2" s="12"/>
      <c r="B2" s="78" t="s">
        <v>133</v>
      </c>
      <c r="C2" s="4">
        <v>1</v>
      </c>
      <c r="D2" s="4">
        <v>2</v>
      </c>
      <c r="E2" s="4">
        <v>3</v>
      </c>
      <c r="F2" s="4">
        <v>4</v>
      </c>
      <c r="G2" s="4" t="s">
        <v>154</v>
      </c>
      <c r="H2" s="4">
        <v>5</v>
      </c>
      <c r="I2" s="4">
        <v>6</v>
      </c>
      <c r="J2" s="4">
        <v>7</v>
      </c>
      <c r="K2" s="4">
        <v>8</v>
      </c>
      <c r="L2" s="7">
        <v>9</v>
      </c>
      <c r="M2" s="13" t="s">
        <v>154</v>
      </c>
      <c r="N2" s="4">
        <v>10</v>
      </c>
      <c r="O2" s="7">
        <v>11</v>
      </c>
      <c r="P2" s="138" t="s">
        <v>154</v>
      </c>
    </row>
    <row r="3" spans="1:20" ht="15">
      <c r="A3" s="115" t="s">
        <v>19</v>
      </c>
      <c r="B3" s="56" t="s">
        <v>0</v>
      </c>
      <c r="C3" s="41"/>
      <c r="D3" s="41"/>
      <c r="E3" s="41"/>
      <c r="F3" s="41"/>
      <c r="G3" s="4"/>
      <c r="H3" s="41"/>
      <c r="I3" s="41"/>
      <c r="J3" s="41"/>
      <c r="K3" s="41"/>
      <c r="L3" s="10"/>
      <c r="M3" s="13"/>
      <c r="N3" s="41"/>
      <c r="O3" s="10"/>
      <c r="P3" s="98"/>
      <c r="Q3" t="s">
        <v>155</v>
      </c>
      <c r="S3" s="139"/>
      <c r="T3" s="119"/>
    </row>
    <row r="4" spans="1:20" ht="12.75">
      <c r="A4" s="116">
        <v>1</v>
      </c>
      <c r="B4" s="58" t="s">
        <v>2</v>
      </c>
      <c r="C4" s="41"/>
      <c r="D4" s="131" t="s">
        <v>222</v>
      </c>
      <c r="E4" s="41"/>
      <c r="F4" s="41"/>
      <c r="G4" s="4">
        <v>2</v>
      </c>
      <c r="H4" s="41"/>
      <c r="I4" s="41"/>
      <c r="J4" s="80" t="s">
        <v>223</v>
      </c>
      <c r="K4" s="41"/>
      <c r="L4" s="137" t="s">
        <v>224</v>
      </c>
      <c r="M4" s="13">
        <v>2</v>
      </c>
      <c r="N4" s="80" t="s">
        <v>226</v>
      </c>
      <c r="O4" s="141"/>
      <c r="P4" s="13">
        <v>1</v>
      </c>
      <c r="Q4" s="7">
        <f>G4+M4+P4</f>
        <v>5</v>
      </c>
      <c r="R4" s="58" t="s">
        <v>2</v>
      </c>
      <c r="S4" s="107"/>
      <c r="T4" s="119"/>
    </row>
    <row r="5" spans="1:20" ht="12.75">
      <c r="A5" s="117">
        <v>2</v>
      </c>
      <c r="B5" s="31" t="s">
        <v>3</v>
      </c>
      <c r="C5" s="41"/>
      <c r="D5" s="8" t="s">
        <v>225</v>
      </c>
      <c r="E5" s="41"/>
      <c r="F5" s="41"/>
      <c r="G5" s="4">
        <v>1</v>
      </c>
      <c r="H5" s="41"/>
      <c r="I5" s="41"/>
      <c r="J5" s="41"/>
      <c r="K5" s="41"/>
      <c r="L5" s="10"/>
      <c r="M5" s="13">
        <v>0</v>
      </c>
      <c r="N5" s="80" t="s">
        <v>227</v>
      </c>
      <c r="O5" s="10"/>
      <c r="P5" s="13">
        <v>1</v>
      </c>
      <c r="Q5" s="7">
        <f aca="true" t="shared" si="0" ref="Q5:Q29">G5+M5+P5</f>
        <v>2</v>
      </c>
      <c r="R5" s="87" t="s">
        <v>3</v>
      </c>
      <c r="S5" s="107"/>
      <c r="T5" s="119"/>
    </row>
    <row r="6" spans="1:20" ht="12.75">
      <c r="A6" s="118">
        <v>3</v>
      </c>
      <c r="B6" s="31" t="s">
        <v>28</v>
      </c>
      <c r="C6" s="131" t="s">
        <v>228</v>
      </c>
      <c r="D6" s="131" t="s">
        <v>229</v>
      </c>
      <c r="E6" s="80"/>
      <c r="F6" s="131" t="s">
        <v>230</v>
      </c>
      <c r="G6" s="4">
        <v>3</v>
      </c>
      <c r="H6" s="41"/>
      <c r="I6" s="41"/>
      <c r="J6" s="41" t="s">
        <v>231</v>
      </c>
      <c r="K6" s="41"/>
      <c r="L6" s="10"/>
      <c r="M6" s="13">
        <v>1</v>
      </c>
      <c r="N6" s="41"/>
      <c r="O6" s="10"/>
      <c r="P6" s="13">
        <v>0</v>
      </c>
      <c r="Q6" s="7">
        <f t="shared" si="0"/>
        <v>4</v>
      </c>
      <c r="R6" s="87" t="s">
        <v>28</v>
      </c>
      <c r="S6" s="107"/>
      <c r="T6" s="119"/>
    </row>
    <row r="7" spans="1:20" ht="12.75">
      <c r="A7" s="117">
        <v>4</v>
      </c>
      <c r="B7" s="33" t="s">
        <v>29</v>
      </c>
      <c r="C7" s="41"/>
      <c r="D7" s="41"/>
      <c r="E7" s="41"/>
      <c r="F7" s="41"/>
      <c r="G7" s="4">
        <v>0</v>
      </c>
      <c r="H7" s="131" t="s">
        <v>232</v>
      </c>
      <c r="I7" s="41"/>
      <c r="J7" s="41"/>
      <c r="K7" s="41"/>
      <c r="L7" s="10"/>
      <c r="M7" s="13">
        <v>1</v>
      </c>
      <c r="N7" s="41"/>
      <c r="O7" s="10"/>
      <c r="P7" s="13">
        <v>0</v>
      </c>
      <c r="Q7" s="7">
        <f t="shared" si="0"/>
        <v>1</v>
      </c>
      <c r="R7" s="58" t="s">
        <v>29</v>
      </c>
      <c r="S7" s="107"/>
      <c r="T7" s="119"/>
    </row>
    <row r="8" spans="1:20" ht="51">
      <c r="A8" s="118">
        <v>5</v>
      </c>
      <c r="B8" s="31" t="s">
        <v>30</v>
      </c>
      <c r="C8" s="41"/>
      <c r="D8" s="41"/>
      <c r="E8" s="41"/>
      <c r="F8" s="131" t="s">
        <v>233</v>
      </c>
      <c r="G8" s="86">
        <v>1</v>
      </c>
      <c r="H8" s="80"/>
      <c r="I8" s="80" t="s">
        <v>234</v>
      </c>
      <c r="J8" s="80"/>
      <c r="K8" s="80" t="s">
        <v>235</v>
      </c>
      <c r="L8" s="137" t="s">
        <v>236</v>
      </c>
      <c r="M8" s="109">
        <v>10</v>
      </c>
      <c r="N8" s="80"/>
      <c r="O8" s="137"/>
      <c r="P8" s="13">
        <v>0</v>
      </c>
      <c r="Q8" s="7">
        <f t="shared" si="0"/>
        <v>11</v>
      </c>
      <c r="R8" s="87" t="s">
        <v>30</v>
      </c>
      <c r="S8" s="107"/>
      <c r="T8" s="119"/>
    </row>
    <row r="9" spans="1:20" ht="51">
      <c r="A9" s="117">
        <v>6</v>
      </c>
      <c r="B9" s="31" t="s">
        <v>31</v>
      </c>
      <c r="C9" s="41"/>
      <c r="D9" s="41"/>
      <c r="E9" s="80" t="s">
        <v>237</v>
      </c>
      <c r="F9" s="41"/>
      <c r="G9" s="4">
        <v>1</v>
      </c>
      <c r="H9" s="41"/>
      <c r="I9" s="41"/>
      <c r="J9" s="41"/>
      <c r="K9" s="80" t="s">
        <v>238</v>
      </c>
      <c r="L9" s="10"/>
      <c r="M9" s="13">
        <v>1</v>
      </c>
      <c r="N9" s="41"/>
      <c r="O9" s="10"/>
      <c r="P9" s="13">
        <v>0</v>
      </c>
      <c r="Q9" s="7">
        <f t="shared" si="0"/>
        <v>2</v>
      </c>
      <c r="R9" s="87" t="s">
        <v>31</v>
      </c>
      <c r="S9" s="107"/>
      <c r="T9" s="119"/>
    </row>
    <row r="10" spans="1:20" ht="12.75">
      <c r="A10" s="117">
        <v>7</v>
      </c>
      <c r="B10" s="33" t="s">
        <v>4</v>
      </c>
      <c r="C10" s="41"/>
      <c r="D10" s="41"/>
      <c r="E10" s="41"/>
      <c r="F10" s="41"/>
      <c r="G10" s="4">
        <v>0</v>
      </c>
      <c r="H10" s="41"/>
      <c r="I10" s="41"/>
      <c r="J10" s="41"/>
      <c r="K10" s="41"/>
      <c r="L10" s="10" t="s">
        <v>233</v>
      </c>
      <c r="M10" s="13">
        <v>1</v>
      </c>
      <c r="N10" s="41"/>
      <c r="O10" s="10"/>
      <c r="P10" s="13">
        <v>0</v>
      </c>
      <c r="Q10" s="7">
        <f t="shared" si="0"/>
        <v>1</v>
      </c>
      <c r="R10" s="58" t="s">
        <v>4</v>
      </c>
      <c r="S10" s="107"/>
      <c r="T10" s="119"/>
    </row>
    <row r="11" spans="1:20" ht="12.75">
      <c r="A11" s="117"/>
      <c r="B11" s="31" t="s">
        <v>5</v>
      </c>
      <c r="C11" s="131" t="s">
        <v>239</v>
      </c>
      <c r="D11" s="41"/>
      <c r="E11" s="80" t="s">
        <v>240</v>
      </c>
      <c r="F11" s="80"/>
      <c r="G11" s="86">
        <v>3</v>
      </c>
      <c r="H11" s="80"/>
      <c r="I11" s="80"/>
      <c r="J11" s="80" t="s">
        <v>241</v>
      </c>
      <c r="K11" s="41"/>
      <c r="L11" s="144" t="s">
        <v>242</v>
      </c>
      <c r="M11" s="13">
        <v>2</v>
      </c>
      <c r="N11" s="41"/>
      <c r="O11" s="10"/>
      <c r="P11" s="13"/>
      <c r="Q11" s="7">
        <f t="shared" si="0"/>
        <v>5</v>
      </c>
      <c r="R11" s="87" t="s">
        <v>5</v>
      </c>
      <c r="S11" s="107"/>
      <c r="T11" s="119"/>
    </row>
    <row r="12" spans="1:20" ht="12.75">
      <c r="A12" s="117">
        <v>8</v>
      </c>
      <c r="B12" s="31" t="s">
        <v>6</v>
      </c>
      <c r="C12" s="41"/>
      <c r="D12" s="41" t="s">
        <v>243</v>
      </c>
      <c r="E12" s="41"/>
      <c r="F12" s="41"/>
      <c r="G12" s="4">
        <v>1</v>
      </c>
      <c r="H12" s="41"/>
      <c r="I12" s="41"/>
      <c r="J12" s="41"/>
      <c r="K12" s="41"/>
      <c r="L12" s="10"/>
      <c r="M12" s="13"/>
      <c r="N12" s="41"/>
      <c r="O12" s="10"/>
      <c r="P12" s="13"/>
      <c r="Q12" s="7">
        <f t="shared" si="0"/>
        <v>1</v>
      </c>
      <c r="R12" s="87" t="s">
        <v>6</v>
      </c>
      <c r="S12" s="107"/>
      <c r="T12" s="119"/>
    </row>
    <row r="13" spans="1:20" ht="12.75">
      <c r="A13" s="117">
        <v>9</v>
      </c>
      <c r="B13" s="33" t="s">
        <v>7</v>
      </c>
      <c r="C13" s="41"/>
      <c r="D13" s="41"/>
      <c r="E13" s="131" t="s">
        <v>233</v>
      </c>
      <c r="F13" s="131" t="s">
        <v>244</v>
      </c>
      <c r="G13" s="4">
        <v>2</v>
      </c>
      <c r="H13" s="41"/>
      <c r="I13" s="41"/>
      <c r="J13" s="41"/>
      <c r="K13" s="41"/>
      <c r="L13" s="137" t="s">
        <v>245</v>
      </c>
      <c r="M13" s="13">
        <v>1</v>
      </c>
      <c r="N13" s="41"/>
      <c r="O13" s="10"/>
      <c r="P13" s="13">
        <v>0</v>
      </c>
      <c r="Q13" s="7">
        <f t="shared" si="0"/>
        <v>3</v>
      </c>
      <c r="R13" s="58" t="s">
        <v>7</v>
      </c>
      <c r="S13" s="107"/>
      <c r="T13" s="119"/>
    </row>
    <row r="14" spans="1:20" ht="12.75">
      <c r="A14" s="118">
        <v>10</v>
      </c>
      <c r="B14" s="31" t="s">
        <v>32</v>
      </c>
      <c r="C14" s="41"/>
      <c r="D14" s="8" t="s">
        <v>217</v>
      </c>
      <c r="E14" s="41"/>
      <c r="F14" s="41"/>
      <c r="G14" s="4">
        <v>1</v>
      </c>
      <c r="H14" s="41"/>
      <c r="I14" s="41"/>
      <c r="J14" s="41"/>
      <c r="K14" s="41"/>
      <c r="L14" s="10"/>
      <c r="M14" s="13">
        <v>0</v>
      </c>
      <c r="N14" s="41"/>
      <c r="O14" s="10"/>
      <c r="P14" s="13">
        <v>0</v>
      </c>
      <c r="Q14" s="7">
        <f t="shared" si="0"/>
        <v>1</v>
      </c>
      <c r="R14" s="87" t="s">
        <v>32</v>
      </c>
      <c r="S14" s="107"/>
      <c r="T14" s="119"/>
    </row>
    <row r="15" spans="1:20" ht="12.75">
      <c r="A15" s="117">
        <v>11</v>
      </c>
      <c r="B15" s="31" t="s">
        <v>8</v>
      </c>
      <c r="C15" s="41"/>
      <c r="D15" s="8" t="s">
        <v>246</v>
      </c>
      <c r="E15" s="41"/>
      <c r="F15" s="41"/>
      <c r="G15" s="4">
        <v>1</v>
      </c>
      <c r="H15" s="41"/>
      <c r="I15" s="41"/>
      <c r="J15" s="41"/>
      <c r="K15" s="41"/>
      <c r="L15" s="137" t="s">
        <v>247</v>
      </c>
      <c r="M15" s="13">
        <v>1</v>
      </c>
      <c r="N15" s="41"/>
      <c r="O15" s="10"/>
      <c r="P15" s="13">
        <v>0</v>
      </c>
      <c r="Q15" s="7">
        <f t="shared" si="0"/>
        <v>2</v>
      </c>
      <c r="R15" s="87" t="s">
        <v>8</v>
      </c>
      <c r="S15" s="107"/>
      <c r="T15" s="119"/>
    </row>
    <row r="16" spans="1:20" ht="12.75">
      <c r="A16" s="117">
        <v>12</v>
      </c>
      <c r="B16" s="31" t="s">
        <v>10</v>
      </c>
      <c r="C16" s="131" t="s">
        <v>248</v>
      </c>
      <c r="D16" s="41"/>
      <c r="E16" s="41"/>
      <c r="F16" s="41"/>
      <c r="G16" s="4">
        <v>1</v>
      </c>
      <c r="H16" s="41"/>
      <c r="I16" s="41"/>
      <c r="J16" s="41"/>
      <c r="K16" s="41"/>
      <c r="L16" s="10"/>
      <c r="M16" s="13">
        <v>0</v>
      </c>
      <c r="N16" s="41"/>
      <c r="O16" s="10"/>
      <c r="P16" s="13"/>
      <c r="Q16" s="7">
        <f t="shared" si="0"/>
        <v>1</v>
      </c>
      <c r="R16" s="87" t="s">
        <v>10</v>
      </c>
      <c r="S16" s="107"/>
      <c r="T16" s="119"/>
    </row>
    <row r="17" spans="1:20" ht="12.75">
      <c r="A17" s="117">
        <v>13</v>
      </c>
      <c r="B17" s="31" t="s">
        <v>9</v>
      </c>
      <c r="C17" s="41"/>
      <c r="D17" s="41"/>
      <c r="E17" s="41"/>
      <c r="F17" s="131" t="s">
        <v>232</v>
      </c>
      <c r="G17" s="4">
        <v>1</v>
      </c>
      <c r="H17" s="131" t="s">
        <v>249</v>
      </c>
      <c r="I17" s="41"/>
      <c r="J17" s="41"/>
      <c r="K17" s="41"/>
      <c r="L17" s="10"/>
      <c r="M17" s="13">
        <v>1</v>
      </c>
      <c r="N17" s="41"/>
      <c r="O17" s="10"/>
      <c r="P17" s="13">
        <v>0</v>
      </c>
      <c r="Q17" s="7">
        <f t="shared" si="0"/>
        <v>2</v>
      </c>
      <c r="R17" s="87" t="s">
        <v>9</v>
      </c>
      <c r="S17" s="107"/>
      <c r="T17" s="119"/>
    </row>
    <row r="18" spans="1:20" ht="12.75">
      <c r="A18" s="117">
        <v>14</v>
      </c>
      <c r="B18" s="31" t="s">
        <v>12</v>
      </c>
      <c r="C18" s="41"/>
      <c r="D18" s="41"/>
      <c r="E18" s="41"/>
      <c r="F18" s="41"/>
      <c r="G18" s="4">
        <v>0</v>
      </c>
      <c r="H18" s="41"/>
      <c r="I18" s="41"/>
      <c r="J18" s="41"/>
      <c r="K18" s="41"/>
      <c r="L18" s="10"/>
      <c r="M18" s="13">
        <v>0</v>
      </c>
      <c r="N18" s="41"/>
      <c r="O18" s="10"/>
      <c r="P18" s="13">
        <v>0</v>
      </c>
      <c r="Q18" s="7">
        <f t="shared" si="0"/>
        <v>0</v>
      </c>
      <c r="R18" s="87" t="s">
        <v>12</v>
      </c>
      <c r="S18" s="107"/>
      <c r="T18" s="119"/>
    </row>
    <row r="19" spans="1:20" ht="25.5">
      <c r="A19" s="117">
        <v>15</v>
      </c>
      <c r="B19" s="31" t="s">
        <v>11</v>
      </c>
      <c r="C19" s="41"/>
      <c r="D19" s="41"/>
      <c r="E19" s="131" t="s">
        <v>250</v>
      </c>
      <c r="F19" s="41"/>
      <c r="G19" s="4">
        <v>1</v>
      </c>
      <c r="H19" s="41"/>
      <c r="I19" s="41"/>
      <c r="J19" s="41"/>
      <c r="K19" s="41"/>
      <c r="L19" s="10" t="s">
        <v>229</v>
      </c>
      <c r="M19" s="13">
        <v>0</v>
      </c>
      <c r="N19" s="41"/>
      <c r="O19" s="10"/>
      <c r="P19" s="13">
        <v>0</v>
      </c>
      <c r="Q19" s="7">
        <f t="shared" si="0"/>
        <v>1</v>
      </c>
      <c r="R19" s="87" t="s">
        <v>11</v>
      </c>
      <c r="S19" s="107"/>
      <c r="T19" s="119"/>
    </row>
    <row r="20" spans="1:20" ht="38.25">
      <c r="A20" s="117">
        <v>16</v>
      </c>
      <c r="B20" s="31" t="s">
        <v>13</v>
      </c>
      <c r="C20" s="41"/>
      <c r="D20" s="136" t="s">
        <v>251</v>
      </c>
      <c r="E20" s="41"/>
      <c r="F20" s="41"/>
      <c r="G20" s="4">
        <v>1</v>
      </c>
      <c r="H20" s="41"/>
      <c r="I20" s="41"/>
      <c r="J20" s="131" t="s">
        <v>252</v>
      </c>
      <c r="K20" s="41"/>
      <c r="L20" s="137" t="s">
        <v>253</v>
      </c>
      <c r="M20" s="13">
        <v>3</v>
      </c>
      <c r="N20" s="41"/>
      <c r="O20" s="10"/>
      <c r="P20" s="13">
        <v>0</v>
      </c>
      <c r="Q20" s="7">
        <f t="shared" si="0"/>
        <v>4</v>
      </c>
      <c r="R20" s="87" t="s">
        <v>13</v>
      </c>
      <c r="S20" s="107"/>
      <c r="T20" s="119"/>
    </row>
    <row r="21" spans="1:20" ht="51">
      <c r="A21" s="117">
        <v>17</v>
      </c>
      <c r="B21" s="31" t="s">
        <v>14</v>
      </c>
      <c r="C21" s="41"/>
      <c r="D21" s="131" t="s">
        <v>254</v>
      </c>
      <c r="E21" s="41"/>
      <c r="F21" s="41"/>
      <c r="G21" s="4">
        <v>3</v>
      </c>
      <c r="H21" s="41"/>
      <c r="I21" s="80" t="s">
        <v>255</v>
      </c>
      <c r="J21" s="80"/>
      <c r="K21" s="80" t="s">
        <v>256</v>
      </c>
      <c r="L21" s="137" t="s">
        <v>257</v>
      </c>
      <c r="M21" s="109">
        <v>3</v>
      </c>
      <c r="N21" s="80"/>
      <c r="O21" s="137" t="s">
        <v>261</v>
      </c>
      <c r="P21" s="109">
        <v>1</v>
      </c>
      <c r="Q21" s="7">
        <f t="shared" si="0"/>
        <v>7</v>
      </c>
      <c r="R21" s="87" t="s">
        <v>14</v>
      </c>
      <c r="S21" s="107"/>
      <c r="T21" s="119"/>
    </row>
    <row r="22" spans="1:20" ht="102">
      <c r="A22" s="117">
        <v>18</v>
      </c>
      <c r="B22" s="31" t="s">
        <v>33</v>
      </c>
      <c r="C22" s="131" t="s">
        <v>258</v>
      </c>
      <c r="D22" s="41"/>
      <c r="E22" s="41"/>
      <c r="F22" s="41"/>
      <c r="G22" s="4">
        <v>2</v>
      </c>
      <c r="H22" s="41"/>
      <c r="I22" s="41"/>
      <c r="J22" s="41"/>
      <c r="K22" s="142" t="s">
        <v>259</v>
      </c>
      <c r="L22" s="137" t="s">
        <v>260</v>
      </c>
      <c r="M22" s="13">
        <v>4</v>
      </c>
      <c r="N22" s="41"/>
      <c r="O22" s="10"/>
      <c r="P22" s="13">
        <v>0</v>
      </c>
      <c r="Q22" s="7">
        <f t="shared" si="0"/>
        <v>6</v>
      </c>
      <c r="R22" s="31" t="s">
        <v>33</v>
      </c>
      <c r="S22" s="107"/>
      <c r="T22" s="119"/>
    </row>
    <row r="23" spans="1:20" ht="38.25">
      <c r="A23" s="117">
        <v>19</v>
      </c>
      <c r="B23" s="31" t="s">
        <v>34</v>
      </c>
      <c r="C23" s="41"/>
      <c r="D23" s="131" t="s">
        <v>262</v>
      </c>
      <c r="E23" s="131" t="s">
        <v>263</v>
      </c>
      <c r="F23" s="80"/>
      <c r="G23" s="4">
        <v>2</v>
      </c>
      <c r="H23" s="80" t="s">
        <v>264</v>
      </c>
      <c r="I23" s="80"/>
      <c r="J23" s="80" t="s">
        <v>265</v>
      </c>
      <c r="K23" s="80"/>
      <c r="L23" s="137" t="s">
        <v>266</v>
      </c>
      <c r="M23" s="13">
        <v>7</v>
      </c>
      <c r="N23" s="41"/>
      <c r="O23" s="137" t="s">
        <v>274</v>
      </c>
      <c r="P23" s="13">
        <v>2</v>
      </c>
      <c r="Q23" s="7">
        <f t="shared" si="0"/>
        <v>11</v>
      </c>
      <c r="R23" s="31" t="s">
        <v>34</v>
      </c>
      <c r="S23" s="107"/>
      <c r="T23" s="119"/>
    </row>
    <row r="24" spans="1:20" ht="12.75">
      <c r="A24" s="117">
        <v>20</v>
      </c>
      <c r="B24" s="31" t="s">
        <v>15</v>
      </c>
      <c r="C24" s="41"/>
      <c r="D24" s="8" t="s">
        <v>134</v>
      </c>
      <c r="E24" s="41"/>
      <c r="F24" s="41"/>
      <c r="G24" s="4">
        <v>1</v>
      </c>
      <c r="H24" s="41"/>
      <c r="I24" s="41"/>
      <c r="J24" s="41"/>
      <c r="K24" s="41"/>
      <c r="L24" s="10"/>
      <c r="M24" s="13">
        <v>0</v>
      </c>
      <c r="N24" s="41"/>
      <c r="O24" s="10"/>
      <c r="P24" s="13"/>
      <c r="Q24" s="7">
        <f t="shared" si="0"/>
        <v>1</v>
      </c>
      <c r="R24" s="31" t="s">
        <v>15</v>
      </c>
      <c r="S24" s="107"/>
      <c r="T24" s="119"/>
    </row>
    <row r="25" spans="1:20" ht="25.5">
      <c r="A25" s="118">
        <v>21</v>
      </c>
      <c r="B25" s="33" t="s">
        <v>17</v>
      </c>
      <c r="C25" s="131" t="s">
        <v>267</v>
      </c>
      <c r="D25" s="131" t="s">
        <v>268</v>
      </c>
      <c r="E25" s="41"/>
      <c r="F25" s="41"/>
      <c r="G25" s="4">
        <v>3</v>
      </c>
      <c r="H25" s="41"/>
      <c r="I25" s="41"/>
      <c r="J25" s="41"/>
      <c r="K25" s="41"/>
      <c r="L25" s="10"/>
      <c r="M25" s="13">
        <v>0</v>
      </c>
      <c r="N25" s="41"/>
      <c r="O25" s="10"/>
      <c r="P25" s="13">
        <v>0</v>
      </c>
      <c r="Q25" s="7">
        <f t="shared" si="0"/>
        <v>3</v>
      </c>
      <c r="R25" s="33" t="s">
        <v>17</v>
      </c>
      <c r="S25" s="107"/>
      <c r="T25" s="119"/>
    </row>
    <row r="26" spans="1:20" ht="63.75">
      <c r="A26" s="117">
        <v>22</v>
      </c>
      <c r="B26" s="31" t="s">
        <v>16</v>
      </c>
      <c r="C26" s="41"/>
      <c r="D26" s="131" t="s">
        <v>269</v>
      </c>
      <c r="E26" s="131" t="s">
        <v>270</v>
      </c>
      <c r="F26" s="41"/>
      <c r="G26" s="4">
        <v>4</v>
      </c>
      <c r="H26" s="41"/>
      <c r="I26" s="41"/>
      <c r="J26" s="41"/>
      <c r="K26" s="41" t="s">
        <v>271</v>
      </c>
      <c r="L26" s="137" t="s">
        <v>272</v>
      </c>
      <c r="M26" s="13">
        <v>3</v>
      </c>
      <c r="N26" s="41"/>
      <c r="O26" s="10"/>
      <c r="P26" s="13"/>
      <c r="Q26" s="7">
        <f t="shared" si="0"/>
        <v>7</v>
      </c>
      <c r="R26" s="31" t="s">
        <v>16</v>
      </c>
      <c r="S26" s="107"/>
      <c r="T26" s="119"/>
    </row>
    <row r="27" spans="1:20" ht="12.75">
      <c r="A27" s="117">
        <v>23</v>
      </c>
      <c r="B27" s="31" t="s">
        <v>18</v>
      </c>
      <c r="C27" s="41"/>
      <c r="D27" s="41"/>
      <c r="E27" s="41"/>
      <c r="F27" s="41"/>
      <c r="G27" s="4">
        <v>0</v>
      </c>
      <c r="H27" s="41"/>
      <c r="I27" s="41"/>
      <c r="J27" s="41"/>
      <c r="K27" s="41"/>
      <c r="L27" s="10"/>
      <c r="M27" s="13">
        <v>0</v>
      </c>
      <c r="N27" s="41"/>
      <c r="O27" s="10"/>
      <c r="P27" s="13"/>
      <c r="Q27" s="7">
        <f t="shared" si="0"/>
        <v>0</v>
      </c>
      <c r="R27" s="31" t="s">
        <v>18</v>
      </c>
      <c r="S27" s="107"/>
      <c r="T27" s="119"/>
    </row>
    <row r="28" spans="1:20" ht="12.75">
      <c r="A28" s="118">
        <v>24</v>
      </c>
      <c r="B28" s="31" t="s">
        <v>20</v>
      </c>
      <c r="C28" s="4">
        <f aca="true" t="shared" si="1" ref="C28:L28">SUM(C4:C27)</f>
        <v>0</v>
      </c>
      <c r="D28" s="4">
        <f t="shared" si="1"/>
        <v>0</v>
      </c>
      <c r="E28" s="4">
        <f t="shared" si="1"/>
        <v>0</v>
      </c>
      <c r="F28" s="4">
        <f t="shared" si="1"/>
        <v>0</v>
      </c>
      <c r="G28" s="4">
        <f t="shared" si="1"/>
        <v>35</v>
      </c>
      <c r="H28" s="4">
        <f t="shared" si="1"/>
        <v>0</v>
      </c>
      <c r="I28" s="4">
        <f t="shared" si="1"/>
        <v>0</v>
      </c>
      <c r="J28" s="4">
        <f t="shared" si="1"/>
        <v>0</v>
      </c>
      <c r="K28" s="4">
        <f t="shared" si="1"/>
        <v>0</v>
      </c>
      <c r="L28" s="4">
        <f t="shared" si="1"/>
        <v>0</v>
      </c>
      <c r="M28" s="13">
        <f>SUM(H28:L28)</f>
        <v>0</v>
      </c>
      <c r="N28" s="4">
        <f>SUM(N4:N27)</f>
        <v>0</v>
      </c>
      <c r="O28" s="4">
        <f>SUM(O4:O27)</f>
        <v>0</v>
      </c>
      <c r="P28" s="13"/>
      <c r="Q28" s="7">
        <f>SUM(Q4:Q27)</f>
        <v>81</v>
      </c>
      <c r="R28" s="41"/>
      <c r="S28" s="119"/>
      <c r="T28" s="119"/>
    </row>
    <row r="29" spans="1:18" ht="12.75">
      <c r="A29" s="117"/>
      <c r="B29" s="31" t="s">
        <v>87</v>
      </c>
      <c r="C29" s="41"/>
      <c r="D29" s="41"/>
      <c r="E29" s="41"/>
      <c r="F29" s="41"/>
      <c r="G29" s="41"/>
      <c r="H29" s="41"/>
      <c r="I29" s="41"/>
      <c r="J29" s="41"/>
      <c r="K29" s="41"/>
      <c r="L29" s="10" t="s">
        <v>273</v>
      </c>
      <c r="M29" s="23">
        <v>1</v>
      </c>
      <c r="N29" s="41"/>
      <c r="O29" s="10"/>
      <c r="P29" s="13"/>
      <c r="Q29" s="7">
        <f t="shared" si="0"/>
        <v>1</v>
      </c>
      <c r="R29" s="41"/>
    </row>
    <row r="30" ht="12.75">
      <c r="A30" s="71"/>
    </row>
    <row r="31" spans="1:17" ht="12.75">
      <c r="A31" s="71"/>
      <c r="B31" s="71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26"/>
    </row>
    <row r="32" spans="3:19" ht="12.75">
      <c r="C32" s="129">
        <v>1</v>
      </c>
      <c r="D32" s="129">
        <v>2</v>
      </c>
      <c r="E32" s="129">
        <v>3</v>
      </c>
      <c r="F32" s="129">
        <v>4</v>
      </c>
      <c r="G32" s="129"/>
      <c r="H32" s="129">
        <v>5</v>
      </c>
      <c r="I32" s="129">
        <v>6</v>
      </c>
      <c r="J32" s="129">
        <v>7</v>
      </c>
      <c r="K32" s="129">
        <v>8</v>
      </c>
      <c r="L32" s="129">
        <v>9</v>
      </c>
      <c r="M32" s="129"/>
      <c r="N32" s="129">
        <v>10</v>
      </c>
      <c r="O32" s="129">
        <v>11</v>
      </c>
      <c r="P32" s="107"/>
      <c r="S32" t="s">
        <v>20</v>
      </c>
    </row>
    <row r="33" spans="1:19" ht="12.75">
      <c r="A33" s="116">
        <v>1</v>
      </c>
      <c r="B33" s="116" t="s">
        <v>2</v>
      </c>
      <c r="C33" s="102"/>
      <c r="D33" s="131">
        <v>2</v>
      </c>
      <c r="E33" s="102"/>
      <c r="F33" s="102"/>
      <c r="G33" s="109">
        <f>C33+D33+E33+F33</f>
        <v>2</v>
      </c>
      <c r="H33" s="102"/>
      <c r="I33" s="102"/>
      <c r="J33" s="102">
        <v>1</v>
      </c>
      <c r="K33" s="102"/>
      <c r="L33" s="109">
        <v>1</v>
      </c>
      <c r="M33" s="109">
        <f>H33+I33+J33+K33+L33</f>
        <v>2</v>
      </c>
      <c r="N33" s="102">
        <v>1</v>
      </c>
      <c r="O33" s="102"/>
      <c r="P33" s="109">
        <f>N33+O33</f>
        <v>1</v>
      </c>
      <c r="Q33" s="7">
        <f>G33+M33+P33</f>
        <v>5</v>
      </c>
      <c r="R33" s="116" t="s">
        <v>2</v>
      </c>
      <c r="S33" s="4">
        <f>G33+M33+N33+O33</f>
        <v>5</v>
      </c>
    </row>
    <row r="34" spans="1:19" ht="12.75">
      <c r="A34" s="117">
        <v>2</v>
      </c>
      <c r="B34" s="117" t="s">
        <v>3</v>
      </c>
      <c r="C34" s="102"/>
      <c r="D34" s="131">
        <v>1</v>
      </c>
      <c r="E34" s="102"/>
      <c r="F34" s="102"/>
      <c r="G34" s="109">
        <f aca="true" t="shared" si="2" ref="G34:G58">C34+D34+E34+F34</f>
        <v>1</v>
      </c>
      <c r="H34" s="102"/>
      <c r="I34" s="102"/>
      <c r="J34" s="102"/>
      <c r="K34" s="102"/>
      <c r="L34" s="102"/>
      <c r="M34" s="109">
        <f aca="true" t="shared" si="3" ref="M34:M59">H34+I34+J34+K34+L34</f>
        <v>0</v>
      </c>
      <c r="N34" s="102">
        <v>1</v>
      </c>
      <c r="O34" s="102"/>
      <c r="P34" s="109">
        <f aca="true" t="shared" si="4" ref="P34:P59">N34+O34</f>
        <v>1</v>
      </c>
      <c r="Q34" s="7">
        <f aca="true" t="shared" si="5" ref="Q34:Q56">G34+M34+P34</f>
        <v>2</v>
      </c>
      <c r="R34" s="117" t="s">
        <v>3</v>
      </c>
      <c r="S34" s="4">
        <f aca="true" t="shared" si="6" ref="S34:S57">G34+M34+N34+O34</f>
        <v>2</v>
      </c>
    </row>
    <row r="35" spans="1:19" ht="12.75">
      <c r="A35" s="118">
        <v>3</v>
      </c>
      <c r="B35" s="118" t="s">
        <v>4</v>
      </c>
      <c r="C35" s="102"/>
      <c r="D35" s="102"/>
      <c r="E35" s="102"/>
      <c r="F35" s="102"/>
      <c r="G35" s="109">
        <f t="shared" si="2"/>
        <v>0</v>
      </c>
      <c r="H35" s="102"/>
      <c r="I35" s="102"/>
      <c r="J35" s="102"/>
      <c r="K35" s="102"/>
      <c r="L35" s="102">
        <v>1</v>
      </c>
      <c r="M35" s="109">
        <f t="shared" si="3"/>
        <v>1</v>
      </c>
      <c r="N35" s="102"/>
      <c r="O35" s="102"/>
      <c r="P35" s="109">
        <f t="shared" si="4"/>
        <v>0</v>
      </c>
      <c r="Q35" s="7">
        <f t="shared" si="5"/>
        <v>1</v>
      </c>
      <c r="R35" s="118" t="s">
        <v>4</v>
      </c>
      <c r="S35" s="4">
        <f t="shared" si="6"/>
        <v>1</v>
      </c>
    </row>
    <row r="36" spans="1:19" ht="12.75">
      <c r="A36" s="117">
        <v>4</v>
      </c>
      <c r="B36" s="117" t="s">
        <v>28</v>
      </c>
      <c r="C36" s="131">
        <v>1</v>
      </c>
      <c r="D36" s="131">
        <v>1</v>
      </c>
      <c r="E36" s="102"/>
      <c r="F36" s="131">
        <v>1</v>
      </c>
      <c r="G36" s="109">
        <f t="shared" si="2"/>
        <v>3</v>
      </c>
      <c r="H36" s="102"/>
      <c r="I36" s="102"/>
      <c r="J36" s="102">
        <v>1</v>
      </c>
      <c r="K36" s="102"/>
      <c r="L36" s="102"/>
      <c r="M36" s="109">
        <f t="shared" si="3"/>
        <v>1</v>
      </c>
      <c r="N36" s="102"/>
      <c r="O36" s="102"/>
      <c r="P36" s="109">
        <f t="shared" si="4"/>
        <v>0</v>
      </c>
      <c r="Q36" s="7">
        <f t="shared" si="5"/>
        <v>4</v>
      </c>
      <c r="R36" s="117" t="s">
        <v>28</v>
      </c>
      <c r="S36" s="4">
        <f t="shared" si="6"/>
        <v>4</v>
      </c>
    </row>
    <row r="37" spans="1:19" ht="12.75">
      <c r="A37" s="118">
        <v>5</v>
      </c>
      <c r="B37" s="118" t="s">
        <v>29</v>
      </c>
      <c r="C37" s="102"/>
      <c r="D37" s="102"/>
      <c r="E37" s="102"/>
      <c r="F37" s="102"/>
      <c r="G37" s="109">
        <f t="shared" si="2"/>
        <v>0</v>
      </c>
      <c r="H37" s="131">
        <v>1</v>
      </c>
      <c r="I37" s="102"/>
      <c r="J37" s="102"/>
      <c r="K37" s="102"/>
      <c r="L37" s="102"/>
      <c r="M37" s="109">
        <f t="shared" si="3"/>
        <v>1</v>
      </c>
      <c r="N37" s="102"/>
      <c r="O37" s="102"/>
      <c r="P37" s="109">
        <f t="shared" si="4"/>
        <v>0</v>
      </c>
      <c r="Q37" s="7">
        <f t="shared" si="5"/>
        <v>1</v>
      </c>
      <c r="R37" s="118" t="s">
        <v>29</v>
      </c>
      <c r="S37" s="4">
        <f t="shared" si="6"/>
        <v>1</v>
      </c>
    </row>
    <row r="38" spans="1:19" ht="12.75">
      <c r="A38" s="117">
        <v>6</v>
      </c>
      <c r="B38" s="117" t="s">
        <v>30</v>
      </c>
      <c r="C38" s="102"/>
      <c r="D38" s="102"/>
      <c r="E38" s="102"/>
      <c r="F38" s="131">
        <v>1</v>
      </c>
      <c r="G38" s="109">
        <f t="shared" si="2"/>
        <v>1</v>
      </c>
      <c r="H38" s="102"/>
      <c r="I38" s="102">
        <v>1</v>
      </c>
      <c r="J38" s="102"/>
      <c r="K38" s="102">
        <v>3</v>
      </c>
      <c r="L38" s="102">
        <v>6</v>
      </c>
      <c r="M38" s="109">
        <f t="shared" si="3"/>
        <v>10</v>
      </c>
      <c r="N38" s="102"/>
      <c r="O38" s="102"/>
      <c r="P38" s="109">
        <f t="shared" si="4"/>
        <v>0</v>
      </c>
      <c r="Q38" s="7">
        <f t="shared" si="5"/>
        <v>11</v>
      </c>
      <c r="R38" s="117" t="s">
        <v>30</v>
      </c>
      <c r="S38" s="4">
        <f t="shared" si="6"/>
        <v>11</v>
      </c>
    </row>
    <row r="39" spans="1:19" ht="12.75">
      <c r="A39" s="117">
        <v>7</v>
      </c>
      <c r="B39" s="117" t="s">
        <v>31</v>
      </c>
      <c r="C39" s="102"/>
      <c r="D39" s="102"/>
      <c r="E39" s="102">
        <v>1</v>
      </c>
      <c r="F39" s="102"/>
      <c r="G39" s="109">
        <f t="shared" si="2"/>
        <v>1</v>
      </c>
      <c r="H39" s="102"/>
      <c r="I39" s="102"/>
      <c r="J39" s="102"/>
      <c r="K39" s="102">
        <v>1</v>
      </c>
      <c r="L39" s="102"/>
      <c r="M39" s="109">
        <f t="shared" si="3"/>
        <v>1</v>
      </c>
      <c r="N39" s="102"/>
      <c r="O39" s="102"/>
      <c r="P39" s="109">
        <f t="shared" si="4"/>
        <v>0</v>
      </c>
      <c r="Q39" s="7">
        <f t="shared" si="5"/>
        <v>2</v>
      </c>
      <c r="R39" s="117" t="s">
        <v>31</v>
      </c>
      <c r="S39" s="4">
        <f t="shared" si="6"/>
        <v>2</v>
      </c>
    </row>
    <row r="40" spans="1:19" ht="12.75">
      <c r="A40" s="117">
        <v>8</v>
      </c>
      <c r="B40" s="117" t="s">
        <v>5</v>
      </c>
      <c r="C40" s="131">
        <v>2</v>
      </c>
      <c r="D40" s="102"/>
      <c r="E40" s="131">
        <v>1</v>
      </c>
      <c r="F40" s="102"/>
      <c r="G40" s="109">
        <f t="shared" si="2"/>
        <v>3</v>
      </c>
      <c r="H40" s="102"/>
      <c r="I40" s="102"/>
      <c r="J40" s="136">
        <v>1</v>
      </c>
      <c r="K40" s="102"/>
      <c r="L40" s="102">
        <v>1</v>
      </c>
      <c r="M40" s="109">
        <f t="shared" si="3"/>
        <v>2</v>
      </c>
      <c r="N40" s="102"/>
      <c r="O40" s="102"/>
      <c r="P40" s="109">
        <f t="shared" si="4"/>
        <v>0</v>
      </c>
      <c r="Q40" s="7">
        <f t="shared" si="5"/>
        <v>5</v>
      </c>
      <c r="R40" s="117" t="s">
        <v>5</v>
      </c>
      <c r="S40" s="4">
        <f t="shared" si="6"/>
        <v>5</v>
      </c>
    </row>
    <row r="41" spans="1:19" ht="12.75">
      <c r="A41" s="117">
        <v>9</v>
      </c>
      <c r="B41" s="117" t="s">
        <v>6</v>
      </c>
      <c r="C41" s="102"/>
      <c r="D41" s="131">
        <v>1</v>
      </c>
      <c r="E41" s="102"/>
      <c r="F41" s="102"/>
      <c r="G41" s="109">
        <f t="shared" si="2"/>
        <v>1</v>
      </c>
      <c r="H41" s="102"/>
      <c r="I41" s="102"/>
      <c r="J41" s="102"/>
      <c r="K41" s="102"/>
      <c r="L41" s="102"/>
      <c r="M41" s="109">
        <f t="shared" si="3"/>
        <v>0</v>
      </c>
      <c r="N41" s="102"/>
      <c r="O41" s="102"/>
      <c r="P41" s="109">
        <f t="shared" si="4"/>
        <v>0</v>
      </c>
      <c r="Q41" s="7">
        <f t="shared" si="5"/>
        <v>1</v>
      </c>
      <c r="R41" s="117" t="s">
        <v>6</v>
      </c>
      <c r="S41" s="4">
        <f t="shared" si="6"/>
        <v>1</v>
      </c>
    </row>
    <row r="42" spans="1:19" ht="12.75">
      <c r="A42" s="118">
        <v>10</v>
      </c>
      <c r="B42" s="118" t="s">
        <v>7</v>
      </c>
      <c r="C42" s="102"/>
      <c r="D42" s="102"/>
      <c r="E42" s="131">
        <v>1</v>
      </c>
      <c r="F42" s="131">
        <v>1</v>
      </c>
      <c r="G42" s="109">
        <f t="shared" si="2"/>
        <v>2</v>
      </c>
      <c r="H42" s="102"/>
      <c r="I42" s="102"/>
      <c r="J42" s="102"/>
      <c r="K42" s="102"/>
      <c r="L42" s="102">
        <v>1</v>
      </c>
      <c r="M42" s="109">
        <f t="shared" si="3"/>
        <v>1</v>
      </c>
      <c r="N42" s="102"/>
      <c r="O42" s="102"/>
      <c r="P42" s="109">
        <f t="shared" si="4"/>
        <v>0</v>
      </c>
      <c r="Q42" s="7">
        <f t="shared" si="5"/>
        <v>3</v>
      </c>
      <c r="R42" s="118" t="s">
        <v>7</v>
      </c>
      <c r="S42" s="4">
        <f t="shared" si="6"/>
        <v>3</v>
      </c>
    </row>
    <row r="43" spans="1:19" ht="12.75">
      <c r="A43" s="117">
        <v>11</v>
      </c>
      <c r="B43" s="117" t="s">
        <v>32</v>
      </c>
      <c r="C43" s="102"/>
      <c r="D43" s="131">
        <v>1</v>
      </c>
      <c r="E43" s="102"/>
      <c r="F43" s="102"/>
      <c r="G43" s="109">
        <f t="shared" si="2"/>
        <v>1</v>
      </c>
      <c r="H43" s="102"/>
      <c r="I43" s="102"/>
      <c r="J43" s="102"/>
      <c r="K43" s="102"/>
      <c r="L43" s="102"/>
      <c r="M43" s="109">
        <f t="shared" si="3"/>
        <v>0</v>
      </c>
      <c r="N43" s="102"/>
      <c r="O43" s="102"/>
      <c r="P43" s="109">
        <f t="shared" si="4"/>
        <v>0</v>
      </c>
      <c r="Q43" s="7">
        <f t="shared" si="5"/>
        <v>1</v>
      </c>
      <c r="R43" s="117" t="s">
        <v>32</v>
      </c>
      <c r="S43" s="4">
        <f t="shared" si="6"/>
        <v>1</v>
      </c>
    </row>
    <row r="44" spans="1:19" ht="12.75">
      <c r="A44" s="117">
        <v>12</v>
      </c>
      <c r="B44" s="117" t="s">
        <v>8</v>
      </c>
      <c r="C44" s="102"/>
      <c r="D44" s="131">
        <v>1</v>
      </c>
      <c r="E44" s="102"/>
      <c r="F44" s="102"/>
      <c r="G44" s="109">
        <f t="shared" si="2"/>
        <v>1</v>
      </c>
      <c r="H44" s="102"/>
      <c r="I44" s="102"/>
      <c r="J44" s="102"/>
      <c r="K44" s="102"/>
      <c r="L44" s="102">
        <v>1</v>
      </c>
      <c r="M44" s="109">
        <f t="shared" si="3"/>
        <v>1</v>
      </c>
      <c r="N44" s="102"/>
      <c r="O44" s="102"/>
      <c r="P44" s="109">
        <f t="shared" si="4"/>
        <v>0</v>
      </c>
      <c r="Q44" s="7">
        <f t="shared" si="5"/>
        <v>2</v>
      </c>
      <c r="R44" s="117" t="s">
        <v>8</v>
      </c>
      <c r="S44" s="4">
        <f t="shared" si="6"/>
        <v>2</v>
      </c>
    </row>
    <row r="45" spans="1:19" ht="12.75">
      <c r="A45" s="117">
        <v>13</v>
      </c>
      <c r="B45" s="117" t="s">
        <v>10</v>
      </c>
      <c r="C45" s="131">
        <v>1</v>
      </c>
      <c r="D45" s="102"/>
      <c r="E45" s="102"/>
      <c r="F45" s="102"/>
      <c r="G45" s="109">
        <f t="shared" si="2"/>
        <v>1</v>
      </c>
      <c r="H45" s="102"/>
      <c r="I45" s="102"/>
      <c r="J45" s="102"/>
      <c r="K45" s="102"/>
      <c r="L45" s="102"/>
      <c r="M45" s="109">
        <f t="shared" si="3"/>
        <v>0</v>
      </c>
      <c r="N45" s="102"/>
      <c r="O45" s="102"/>
      <c r="P45" s="109">
        <f t="shared" si="4"/>
        <v>0</v>
      </c>
      <c r="Q45" s="7">
        <f t="shared" si="5"/>
        <v>1</v>
      </c>
      <c r="R45" s="117" t="s">
        <v>10</v>
      </c>
      <c r="S45" s="4">
        <f t="shared" si="6"/>
        <v>1</v>
      </c>
    </row>
    <row r="46" spans="1:19" ht="12.75">
      <c r="A46" s="117">
        <v>14</v>
      </c>
      <c r="B46" s="117" t="s">
        <v>9</v>
      </c>
      <c r="C46" s="102"/>
      <c r="D46" s="102"/>
      <c r="E46" s="102"/>
      <c r="F46" s="102">
        <v>1</v>
      </c>
      <c r="G46" s="109">
        <f t="shared" si="2"/>
        <v>1</v>
      </c>
      <c r="H46" s="102">
        <v>1</v>
      </c>
      <c r="I46" s="102"/>
      <c r="J46" s="102"/>
      <c r="K46" s="102"/>
      <c r="L46" s="102"/>
      <c r="M46" s="109">
        <f t="shared" si="3"/>
        <v>1</v>
      </c>
      <c r="N46" s="102"/>
      <c r="O46" s="102"/>
      <c r="P46" s="109">
        <f t="shared" si="4"/>
        <v>0</v>
      </c>
      <c r="Q46" s="7">
        <f t="shared" si="5"/>
        <v>2</v>
      </c>
      <c r="R46" s="117" t="s">
        <v>9</v>
      </c>
      <c r="S46" s="4">
        <f t="shared" si="6"/>
        <v>2</v>
      </c>
    </row>
    <row r="47" spans="1:19" ht="12.75">
      <c r="A47" s="117">
        <v>15</v>
      </c>
      <c r="B47" s="117" t="s">
        <v>12</v>
      </c>
      <c r="C47" s="102"/>
      <c r="D47" s="102"/>
      <c r="E47" s="102"/>
      <c r="F47" s="102"/>
      <c r="G47" s="109">
        <f t="shared" si="2"/>
        <v>0</v>
      </c>
      <c r="H47" s="102"/>
      <c r="I47" s="102"/>
      <c r="J47" s="102"/>
      <c r="K47" s="102"/>
      <c r="L47" s="102"/>
      <c r="M47" s="109">
        <f t="shared" si="3"/>
        <v>0</v>
      </c>
      <c r="N47" s="102"/>
      <c r="O47" s="102"/>
      <c r="P47" s="109">
        <f t="shared" si="4"/>
        <v>0</v>
      </c>
      <c r="Q47" s="7">
        <f t="shared" si="5"/>
        <v>0</v>
      </c>
      <c r="R47" s="117" t="s">
        <v>12</v>
      </c>
      <c r="S47" s="4">
        <f t="shared" si="6"/>
        <v>0</v>
      </c>
    </row>
    <row r="48" spans="1:19" ht="12.75">
      <c r="A48" s="117">
        <v>16</v>
      </c>
      <c r="B48" s="117" t="s">
        <v>11</v>
      </c>
      <c r="C48" s="102"/>
      <c r="D48" s="102"/>
      <c r="E48" s="131">
        <v>1</v>
      </c>
      <c r="F48" s="102"/>
      <c r="G48" s="109">
        <f t="shared" si="2"/>
        <v>1</v>
      </c>
      <c r="H48" s="102"/>
      <c r="I48" s="102"/>
      <c r="J48" s="102"/>
      <c r="K48" s="102"/>
      <c r="L48" s="102"/>
      <c r="M48" s="109">
        <f t="shared" si="3"/>
        <v>0</v>
      </c>
      <c r="N48" s="102"/>
      <c r="O48" s="102"/>
      <c r="P48" s="109">
        <f t="shared" si="4"/>
        <v>0</v>
      </c>
      <c r="Q48" s="7">
        <f t="shared" si="5"/>
        <v>1</v>
      </c>
      <c r="R48" s="117" t="s">
        <v>11</v>
      </c>
      <c r="S48" s="4">
        <f t="shared" si="6"/>
        <v>1</v>
      </c>
    </row>
    <row r="49" spans="1:19" ht="12.75">
      <c r="A49" s="117">
        <v>17</v>
      </c>
      <c r="B49" s="117" t="s">
        <v>13</v>
      </c>
      <c r="C49" s="102"/>
      <c r="D49" s="136">
        <v>1</v>
      </c>
      <c r="E49" s="102"/>
      <c r="F49" s="102"/>
      <c r="G49" s="109">
        <f t="shared" si="2"/>
        <v>1</v>
      </c>
      <c r="H49" s="102"/>
      <c r="I49" s="102"/>
      <c r="J49" s="102">
        <v>1</v>
      </c>
      <c r="K49" s="102"/>
      <c r="L49" s="102">
        <v>2</v>
      </c>
      <c r="M49" s="109">
        <f t="shared" si="3"/>
        <v>3</v>
      </c>
      <c r="N49" s="102"/>
      <c r="O49" s="102"/>
      <c r="P49" s="109">
        <f t="shared" si="4"/>
        <v>0</v>
      </c>
      <c r="Q49" s="7">
        <f t="shared" si="5"/>
        <v>4</v>
      </c>
      <c r="R49" s="117" t="s">
        <v>13</v>
      </c>
      <c r="S49" s="4">
        <f t="shared" si="6"/>
        <v>4</v>
      </c>
    </row>
    <row r="50" spans="1:19" ht="12.75">
      <c r="A50" s="117">
        <v>18</v>
      </c>
      <c r="B50" s="117" t="s">
        <v>14</v>
      </c>
      <c r="C50" s="102"/>
      <c r="D50" s="131">
        <v>3</v>
      </c>
      <c r="E50" s="102"/>
      <c r="F50" s="102"/>
      <c r="G50" s="109">
        <f t="shared" si="2"/>
        <v>3</v>
      </c>
      <c r="H50" s="102"/>
      <c r="I50" s="102">
        <v>1</v>
      </c>
      <c r="J50" s="102"/>
      <c r="K50" s="102">
        <v>1</v>
      </c>
      <c r="L50" s="102">
        <v>1</v>
      </c>
      <c r="M50" s="109">
        <f t="shared" si="3"/>
        <v>3</v>
      </c>
      <c r="N50" s="102"/>
      <c r="O50" s="102">
        <v>1</v>
      </c>
      <c r="P50" s="109">
        <f t="shared" si="4"/>
        <v>1</v>
      </c>
      <c r="Q50" s="7">
        <f t="shared" si="5"/>
        <v>7</v>
      </c>
      <c r="R50" s="117" t="s">
        <v>14</v>
      </c>
      <c r="S50" s="4">
        <f t="shared" si="6"/>
        <v>7</v>
      </c>
    </row>
    <row r="51" spans="1:19" ht="12.75">
      <c r="A51" s="117">
        <v>19</v>
      </c>
      <c r="B51" s="117" t="s">
        <v>33</v>
      </c>
      <c r="C51" s="131">
        <v>2</v>
      </c>
      <c r="D51" s="102"/>
      <c r="E51" s="102"/>
      <c r="F51" s="102"/>
      <c r="G51" s="109">
        <f t="shared" si="2"/>
        <v>2</v>
      </c>
      <c r="H51" s="102"/>
      <c r="I51" s="102"/>
      <c r="J51" s="102"/>
      <c r="K51" s="102">
        <v>3</v>
      </c>
      <c r="L51" s="102">
        <v>1</v>
      </c>
      <c r="M51" s="109">
        <f t="shared" si="3"/>
        <v>4</v>
      </c>
      <c r="N51" s="102"/>
      <c r="O51" s="102"/>
      <c r="P51" s="109">
        <f t="shared" si="4"/>
        <v>0</v>
      </c>
      <c r="Q51" s="7">
        <f t="shared" si="5"/>
        <v>6</v>
      </c>
      <c r="R51" s="117" t="s">
        <v>33</v>
      </c>
      <c r="S51" s="4">
        <f t="shared" si="6"/>
        <v>6</v>
      </c>
    </row>
    <row r="52" spans="1:19" ht="12.75">
      <c r="A52" s="117">
        <v>20</v>
      </c>
      <c r="B52" s="117" t="s">
        <v>34</v>
      </c>
      <c r="C52" s="102"/>
      <c r="D52" s="131">
        <v>1</v>
      </c>
      <c r="E52" s="131">
        <v>1</v>
      </c>
      <c r="F52" s="102"/>
      <c r="G52" s="109">
        <f t="shared" si="2"/>
        <v>2</v>
      </c>
      <c r="H52" s="102">
        <v>1</v>
      </c>
      <c r="I52" s="102"/>
      <c r="J52" s="102">
        <v>1</v>
      </c>
      <c r="K52" s="102"/>
      <c r="L52" s="109">
        <v>5</v>
      </c>
      <c r="M52" s="109">
        <f t="shared" si="3"/>
        <v>7</v>
      </c>
      <c r="N52" s="102"/>
      <c r="O52" s="102">
        <v>2</v>
      </c>
      <c r="P52" s="109">
        <f t="shared" si="4"/>
        <v>2</v>
      </c>
      <c r="Q52" s="7">
        <f t="shared" si="5"/>
        <v>11</v>
      </c>
      <c r="R52" s="117" t="s">
        <v>34</v>
      </c>
      <c r="S52" s="4">
        <f t="shared" si="6"/>
        <v>11</v>
      </c>
    </row>
    <row r="53" spans="1:19" ht="12.75">
      <c r="A53" s="118">
        <v>21</v>
      </c>
      <c r="B53" s="117" t="s">
        <v>15</v>
      </c>
      <c r="C53" s="102"/>
      <c r="D53" s="131">
        <v>1</v>
      </c>
      <c r="E53" s="102"/>
      <c r="F53" s="102"/>
      <c r="G53" s="109">
        <f t="shared" si="2"/>
        <v>1</v>
      </c>
      <c r="H53" s="102"/>
      <c r="I53" s="102"/>
      <c r="J53" s="102"/>
      <c r="K53" s="102"/>
      <c r="L53" s="102"/>
      <c r="M53" s="109">
        <f t="shared" si="3"/>
        <v>0</v>
      </c>
      <c r="N53" s="102"/>
      <c r="O53" s="102"/>
      <c r="P53" s="109">
        <f t="shared" si="4"/>
        <v>0</v>
      </c>
      <c r="Q53" s="7">
        <f t="shared" si="5"/>
        <v>1</v>
      </c>
      <c r="R53" s="117" t="s">
        <v>15</v>
      </c>
      <c r="S53" s="4">
        <f t="shared" si="6"/>
        <v>1</v>
      </c>
    </row>
    <row r="54" spans="1:19" ht="12.75">
      <c r="A54" s="117">
        <v>22</v>
      </c>
      <c r="B54" s="118" t="s">
        <v>17</v>
      </c>
      <c r="C54" s="131">
        <v>2</v>
      </c>
      <c r="D54" s="131">
        <v>1</v>
      </c>
      <c r="E54" s="102"/>
      <c r="F54" s="102"/>
      <c r="G54" s="109">
        <f t="shared" si="2"/>
        <v>3</v>
      </c>
      <c r="H54" s="102"/>
      <c r="I54" s="102"/>
      <c r="J54" s="102"/>
      <c r="K54" s="102"/>
      <c r="L54" s="102"/>
      <c r="M54" s="109">
        <f t="shared" si="3"/>
        <v>0</v>
      </c>
      <c r="N54" s="102"/>
      <c r="O54" s="102"/>
      <c r="P54" s="109">
        <f t="shared" si="4"/>
        <v>0</v>
      </c>
      <c r="Q54" s="7">
        <f t="shared" si="5"/>
        <v>3</v>
      </c>
      <c r="R54" s="118" t="s">
        <v>17</v>
      </c>
      <c r="S54" s="4">
        <f t="shared" si="6"/>
        <v>3</v>
      </c>
    </row>
    <row r="55" spans="1:19" ht="12.75">
      <c r="A55" s="117">
        <v>23</v>
      </c>
      <c r="B55" s="117" t="s">
        <v>16</v>
      </c>
      <c r="C55" s="102"/>
      <c r="D55" s="131">
        <v>2</v>
      </c>
      <c r="E55" s="131">
        <v>2</v>
      </c>
      <c r="F55" s="102"/>
      <c r="G55" s="109">
        <f t="shared" si="2"/>
        <v>4</v>
      </c>
      <c r="H55" s="102"/>
      <c r="I55" s="102"/>
      <c r="J55" s="102"/>
      <c r="K55" s="102">
        <v>1</v>
      </c>
      <c r="L55" s="102">
        <v>2</v>
      </c>
      <c r="M55" s="109">
        <f t="shared" si="3"/>
        <v>3</v>
      </c>
      <c r="N55" s="102"/>
      <c r="O55" s="102"/>
      <c r="P55" s="109">
        <f t="shared" si="4"/>
        <v>0</v>
      </c>
      <c r="Q55" s="7">
        <f t="shared" si="5"/>
        <v>7</v>
      </c>
      <c r="R55" s="117" t="s">
        <v>16</v>
      </c>
      <c r="S55" s="4">
        <f t="shared" si="6"/>
        <v>7</v>
      </c>
    </row>
    <row r="56" spans="1:19" ht="12.75">
      <c r="A56" s="118">
        <v>24</v>
      </c>
      <c r="B56" s="117" t="s">
        <v>18</v>
      </c>
      <c r="C56" s="102"/>
      <c r="D56" s="102"/>
      <c r="E56" s="102"/>
      <c r="F56" s="102"/>
      <c r="G56" s="109">
        <f t="shared" si="2"/>
        <v>0</v>
      </c>
      <c r="H56" s="102"/>
      <c r="I56" s="102"/>
      <c r="J56" s="102"/>
      <c r="K56" s="102"/>
      <c r="L56" s="102"/>
      <c r="M56" s="109">
        <f t="shared" si="3"/>
        <v>0</v>
      </c>
      <c r="N56" s="102"/>
      <c r="O56" s="102"/>
      <c r="P56" s="109">
        <f t="shared" si="4"/>
        <v>0</v>
      </c>
      <c r="Q56" s="7">
        <f t="shared" si="5"/>
        <v>0</v>
      </c>
      <c r="R56" s="117" t="s">
        <v>18</v>
      </c>
      <c r="S56" s="4">
        <f t="shared" si="6"/>
        <v>0</v>
      </c>
    </row>
    <row r="57" spans="1:19" ht="12.75">
      <c r="A57" s="117"/>
      <c r="B57" s="117" t="s">
        <v>20</v>
      </c>
      <c r="C57" s="102"/>
      <c r="D57" s="102"/>
      <c r="E57" s="102"/>
      <c r="F57" s="102"/>
      <c r="G57" s="109">
        <f>SUM(G33:G56)</f>
        <v>35</v>
      </c>
      <c r="H57" s="102"/>
      <c r="I57" s="102"/>
      <c r="J57" s="102"/>
      <c r="K57" s="102"/>
      <c r="L57" s="102"/>
      <c r="M57" s="109">
        <f t="shared" si="3"/>
        <v>0</v>
      </c>
      <c r="N57" s="102"/>
      <c r="O57" s="102"/>
      <c r="P57" s="109">
        <f t="shared" si="4"/>
        <v>0</v>
      </c>
      <c r="Q57" s="7">
        <f>SUM(Q33:Q56)</f>
        <v>81</v>
      </c>
      <c r="R57" s="132"/>
      <c r="S57" s="4">
        <f t="shared" si="6"/>
        <v>35</v>
      </c>
    </row>
    <row r="58" spans="1:18" ht="12.75">
      <c r="A58" s="71"/>
      <c r="B58" s="117" t="s">
        <v>87</v>
      </c>
      <c r="C58" s="102"/>
      <c r="D58" s="102"/>
      <c r="E58" s="102"/>
      <c r="F58" s="102"/>
      <c r="G58" s="109">
        <f t="shared" si="2"/>
        <v>0</v>
      </c>
      <c r="H58" s="102"/>
      <c r="I58" s="102"/>
      <c r="J58" s="102"/>
      <c r="K58" s="102"/>
      <c r="L58" s="102"/>
      <c r="M58" s="109">
        <f t="shared" si="3"/>
        <v>0</v>
      </c>
      <c r="N58" s="102"/>
      <c r="O58" s="102"/>
      <c r="P58" s="109">
        <f t="shared" si="4"/>
        <v>0</v>
      </c>
      <c r="Q58" s="7"/>
      <c r="R58" s="102"/>
    </row>
    <row r="59" spans="3:18" ht="12.75"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9">
        <f t="shared" si="3"/>
        <v>0</v>
      </c>
      <c r="N59" s="102"/>
      <c r="O59" s="102"/>
      <c r="P59" s="109">
        <f t="shared" si="4"/>
        <v>0</v>
      </c>
      <c r="Q59" s="7"/>
      <c r="R59" s="102"/>
    </row>
    <row r="62" ht="12.75">
      <c r="B62" s="9" t="s">
        <v>141</v>
      </c>
    </row>
    <row r="63" ht="12.75">
      <c r="B63" s="8" t="s">
        <v>142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Userruo</cp:lastModifiedBy>
  <cp:lastPrinted>2014-07-07T09:43:07Z</cp:lastPrinted>
  <dcterms:created xsi:type="dcterms:W3CDTF">1996-10-08T23:32:33Z</dcterms:created>
  <dcterms:modified xsi:type="dcterms:W3CDTF">2016-11-29T03:29:03Z</dcterms:modified>
  <cp:category/>
  <cp:version/>
  <cp:contentType/>
  <cp:contentStatus/>
</cp:coreProperties>
</file>